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11.8.10\sds\ESTATISTICA\zoldan1\Pib\pib regional\regional 2018\"/>
    </mc:Choice>
  </mc:AlternateContent>
  <bookViews>
    <workbookView xWindow="0" yWindow="0" windowWidth="20490" windowHeight="7020" firstSheet="5" activeTab="15"/>
  </bookViews>
  <sheets>
    <sheet name="tab 1" sheetId="1" r:id="rId1"/>
    <sheet name="tab 2" sheetId="2" r:id="rId2"/>
    <sheet name="tab 3" sheetId="3" r:id="rId3"/>
    <sheet name="tab4" sheetId="4" r:id="rId4"/>
    <sheet name="tab5" sheetId="5" r:id="rId5"/>
    <sheet name="tab6" sheetId="6" r:id="rId6"/>
    <sheet name="tab7" sheetId="7" r:id="rId7"/>
    <sheet name="tab8" sheetId="8" r:id="rId8"/>
    <sheet name="tab10" sheetId="10" r:id="rId9"/>
    <sheet name="tab9" sheetId="9" r:id="rId10"/>
    <sheet name="tab11" sheetId="11" r:id="rId11"/>
    <sheet name="tab12" sheetId="12" r:id="rId12"/>
    <sheet name="tab13" sheetId="13" r:id="rId13"/>
    <sheet name="tab14" sheetId="14" r:id="rId14"/>
    <sheet name="tab15" sheetId="15" r:id="rId15"/>
    <sheet name="tab16" sheetId="16" r:id="rId16"/>
  </sheets>
  <externalReferences>
    <externalReference r:id="rId17"/>
    <externalReference r:id="rId18"/>
    <externalReference r:id="rId19"/>
    <externalReference r:id="rId20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7" l="1"/>
  <c r="R14" i="7" s="1"/>
  <c r="R17" i="7"/>
  <c r="R16" i="7"/>
  <c r="R20" i="6"/>
  <c r="Q20" i="6"/>
  <c r="R15" i="6"/>
  <c r="R11" i="6"/>
  <c r="J23" i="1" l="1"/>
  <c r="I23" i="1"/>
  <c r="J22" i="1"/>
  <c r="I22" i="1"/>
  <c r="J21" i="1"/>
  <c r="I21" i="1"/>
  <c r="I20" i="1" s="1"/>
  <c r="J19" i="1"/>
  <c r="I19" i="1"/>
  <c r="J18" i="1"/>
  <c r="I18" i="1"/>
  <c r="J17" i="1"/>
  <c r="I17" i="1"/>
  <c r="J20" i="1" l="1"/>
  <c r="J13" i="1" l="1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Q19" i="7" l="1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P20" i="6" l="1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H16" i="2" l="1"/>
  <c r="G16" i="2"/>
  <c r="F16" i="2"/>
  <c r="E16" i="2"/>
  <c r="D16" i="2"/>
  <c r="C16" i="2"/>
  <c r="B16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<sst xmlns="http://schemas.openxmlformats.org/spreadsheetml/2006/main" count="695" uniqueCount="160">
  <si>
    <t>CONTAS REGIONAIS: PRODUTO INTERNO BRUTO</t>
  </si>
  <si>
    <t>SDE – Produto Interno Bruto</t>
  </si>
  <si>
    <t>Tabela 1</t>
  </si>
  <si>
    <t>Componentes do Produto Interno Bruto sob as óticas de produção e da renda</t>
  </si>
  <si>
    <t>Estado de Santa Catarina  – 2010-2018</t>
  </si>
  <si>
    <t>Em milhões de R$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</si>
  <si>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</si>
  <si>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</si>
  <si>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</si>
  <si>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</si>
  <si>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</si>
  <si>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</si>
  <si>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PIB - Ótica da renda</t>
  </si>
  <si>
    <t>Remuneração</t>
  </si>
  <si>
    <t>Salários</t>
  </si>
  <si>
    <t>Contribuição social efetiva e Imputada</t>
  </si>
  <si>
    <t>Impostos sobre a produção</t>
  </si>
  <si>
    <t>Impostos sobre produto, líquidos de subsídios</t>
  </si>
  <si>
    <t>Outros impostos sobre a produção líquidos de subsídios</t>
  </si>
  <si>
    <t>Excedente Operacional Bruto e Rendimento Misto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</si>
  <si>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Desenvolvimento Econômico Sustentável - SDE.</t>
    </r>
  </si>
  <si>
    <t>Tabela 2</t>
  </si>
  <si>
    <t>Estrutura do Produto Interno Bruto, segundo as óticas de produção e da renda</t>
  </si>
  <si>
    <t>Em porcentagem</t>
  </si>
  <si>
    <t>Impostos Sobre a Produção</t>
  </si>
  <si>
    <t>Tabela 3</t>
  </si>
  <si>
    <t>Participação do Produto Interno Bruto Catarinense no Brasil, segundo as óticas de produção e da renda</t>
  </si>
  <si>
    <t>Tabela 4</t>
  </si>
  <si>
    <t>Taxas de crescimento dos componentes do Produto Interno Bruto, segundo a ótica de produção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</si>
  <si>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Para os agregados da ótica da renda não são estimados índices de volume.</t>
    </r>
  </si>
  <si>
    <t>Tabela 5</t>
  </si>
  <si>
    <t>Produto Interno Bruto e Produto Interno Bruto per capita</t>
  </si>
  <si>
    <t>Anos</t>
  </si>
  <si>
    <t>PIB Total</t>
  </si>
  <si>
    <r>
      <t xml:space="preserve">PIB </t>
    </r>
    <r>
      <rPr>
        <b/>
        <i/>
        <sz val="12"/>
        <color theme="0"/>
        <rFont val="Calibri"/>
        <family val="2"/>
        <scheme val="minor"/>
      </rPr>
      <t>per Capita</t>
    </r>
  </si>
  <si>
    <t>Preço corrente</t>
  </si>
  <si>
    <t>Em milhões de Reais</t>
  </si>
  <si>
    <t>Taxa de crescimento
(Em %)</t>
  </si>
  <si>
    <t>Em Reais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</si>
  <si>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SDE.</t>
    </r>
  </si>
  <si>
    <t>SDE– Produto Interno Bruto</t>
  </si>
  <si>
    <t>Tabela 6</t>
  </si>
  <si>
    <t>Valor Bruto da Produção, segundo os setores e subsetores de atividade econômica</t>
  </si>
  <si>
    <t>Em milhões de reais</t>
  </si>
  <si>
    <t>Setores e subsetores de Atividade Econômica</t>
  </si>
  <si>
    <t>VALOR BRUTO DA PRODUÇÃO</t>
  </si>
  <si>
    <t>Agropecuária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</si>
  <si>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</si>
  <si>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</si>
  <si>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</si>
  <si>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</si>
  <si>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</si>
  <si>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</si>
  <si>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</si>
  <si>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</si>
  <si>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</si>
  <si>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</si>
  <si>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</si>
  <si>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</si>
  <si>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</si>
  <si>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</si>
  <si>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</si>
  <si>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</si>
  <si>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</si>
  <si>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</si>
  <si>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</si>
  <si>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Artes, cultura, esporte e recreação, outras atividades de serviços (1)</t>
  </si>
  <si>
    <t>Serviços domésticos</t>
  </si>
  <si>
    <t>(...) Dados não disponíveis.</t>
  </si>
  <si>
    <t>Tabela 7</t>
  </si>
  <si>
    <t>Consumo Intermediário, segundo os setores e subsetores de atividade econômica</t>
  </si>
  <si>
    <t>CONSUMO INTERMEDIÁRIO</t>
  </si>
  <si>
    <t>Tabela 8</t>
  </si>
  <si>
    <t>Valor Adicionado, segundo os Setores e subsetores de atividade econômica</t>
  </si>
  <si>
    <t>VALOR ADICIONADO</t>
  </si>
  <si>
    <t xml:space="preserve"> </t>
  </si>
  <si>
    <t>Outras atividades de serviços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</si>
  <si>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</t>
    </r>
  </si>
  <si>
    <t>Tabela 9</t>
  </si>
  <si>
    <t>Índice de volume do Valor Adicionado, segundo os setores e subsetores de atividade econômica</t>
  </si>
  <si>
    <t>Base: 2010 = 100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</si>
  <si>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 .</t>
    </r>
  </si>
  <si>
    <t>Tabela 10</t>
  </si>
  <si>
    <t>Taxas de crescimento do índice de volume do Valor Adicionado, segundo os setores e subsetores de atividade econômica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</si>
  <si>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Sustentavel - SDE .</t>
    </r>
  </si>
  <si>
    <t>Tabela 11</t>
  </si>
  <si>
    <t>Estrutura do Valor Adicionado, segundo os setores e subsetores de atividade econômica</t>
  </si>
  <si>
    <t>Estado de Santa Catarina  – 2002-2018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</si>
  <si>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– SDE.</t>
    </r>
  </si>
  <si>
    <t>SDE  – Produto Interno Bruto</t>
  </si>
  <si>
    <t>Tabela 12</t>
  </si>
  <si>
    <t>Participação da economia catarinense na nacional, segundo setores e subsetores de atividade econômica</t>
  </si>
  <si>
    <t>Setores e Subsetores de Atividade Econômica</t>
  </si>
  <si>
    <t>Artes, cultura, esporte e recreação e outros serviços (1)</t>
  </si>
  <si>
    <t>Tabela 13</t>
  </si>
  <si>
    <t>Participação das Grandes Regiões e Unidades da Federação no Produto Interno Bruto</t>
  </si>
  <si>
    <t>Brasil – 2002-2018</t>
  </si>
  <si>
    <t>Regiões e Unidades da Federação</t>
  </si>
  <si>
    <t>BRASIL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</si>
  <si>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</si>
  <si>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</si>
  <si>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</si>
  <si>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</si>
  <si>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</si>
  <si>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</si>
  <si>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</si>
  <si>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</si>
  <si>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</si>
  <si>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</si>
  <si>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</si>
  <si>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</si>
  <si>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</si>
  <si>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</si>
  <si>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</si>
  <si>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</si>
  <si>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</si>
  <si>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</si>
  <si>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</si>
  <si>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</si>
  <si>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</si>
  <si>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</si>
  <si>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</si>
  <si>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</si>
  <si>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</si>
  <si>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</si>
  <si>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</si>
  <si>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</si>
  <si>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</si>
  <si>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>Mato Grosso</t>
  </si>
  <si>
    <t>Goiás</t>
  </si>
  <si>
    <t>Distrito Federal</t>
  </si>
  <si>
    <r>
      <t>Fonte:</t>
    </r>
    <r>
      <rPr>
        <sz val="12"/>
        <color theme="1"/>
        <rFont val="Calibri"/>
        <family val="2"/>
        <scheme val="minor"/>
      </rPr>
      <t xml:space="preserve"> Instituto Brasileiro de Geografia e Estatística – IBGE; Secretaria de Planejamento, Orçamento e Gestão de Rondônia - Sepog; Secretaria de Planejamento - Diretoria de Acompanhamento da Gestão do Acre; Secretaria de Planejamento, Desenvolvimento, Ciência, Tecnologia e Inovação do Amazonas - Seplancti; Secretaria de Planejamento e Desenvolvimento do Estado de Roraima; Fundação Amazônia de Amparo a Estudos e Pesquisas - Fapespa; Secretaria do Planejamento do Amapá; Secretaria do Planejamento e Orçamento do Tocantins; Instituto Maranhense de Estudos Socioeconômicos e Cartográficos - Imesc; Fundação Centro de Pesquisas Econômicas e Sociais do Piauí - Cepro; Instituto de Pesquisa e Estratégia Econômica do Ceará - Ipece; Instituto de Desenvolvimento Sustentável e Meio Ambiente do Rio Grande do Norte - Idema; Instituto de Desenvolvimento Municipal e Estadual da Paraíba - Ideme; Agência Estadual de Planejamento e Pesquisas de Pernambuco - Condepe/Fidem; Secretaria do Planejamento, Gestão e Patrimônio de Alagoas - Seplag; Secretaria do Planejamento, Orçamento e Gestão de Sergipe - Seplag; Superintendência de Estudos Econômicos e Sociais da Bahia - SEI; Fundação João Pinheiro, Centro de Estatística e Informações - FJP; Instituto Jones dos Santos Neves - IJSN; Fundação Centro Estadual de Estatísticas, Pesquisas e Formação de Servidores do Rio de Janeiro - Ceperj; Instituto Paranaense de Desenvolvimento Econômico e Social - Ipardes; Secretaria de Estado do Desenvolvimento Econômico Sustentável - SDE;Fundação de Economia e Estatística - FEE; Secretaria de Meio Ambiente e Desenvolvimento Econômico do Mato Grosso do Sul- Semade; Secretaria de Planejamento e Coordenação Geral de Mato Grosso - Seplan; Instituto Mauro Borges de Estatísticas e Estudos Socioeconômicos – IMB/Segplan/GO; Companhia de Planejamento do Distrito Federal - Codeplan; Superintendência da Zona Franca de Manaus - Suframa e Fundação Sistema Estadual de Análise de Dados - Seade.</t>
    </r>
  </si>
  <si>
    <t>Tabela 14</t>
  </si>
  <si>
    <t>Taxas de crescimento do Produto Interno Bruto do Brasil por grandes regiões e unidades da federação</t>
  </si>
  <si>
    <t xml:space="preserve">  Rondônia</t>
  </si>
  <si>
    <t xml:space="preserve">  Maranhão</t>
  </si>
  <si>
    <t>Tabela 15</t>
  </si>
  <si>
    <t>Índice de volume do Produto Interno Bruto do Brasil por grandes regiões e unidades da federação</t>
  </si>
  <si>
    <t>Tabela 16</t>
  </si>
  <si>
    <t>Produto Interno Bruto, população residente e Produto Interno Bruto per capita por grandes regiões e unidades da federação</t>
  </si>
  <si>
    <t>Brasil – 2018</t>
  </si>
  <si>
    <t>CONTAS REGIONAIS DO BRASIL</t>
  </si>
  <si>
    <t>Grandes Regiões e Unidades da Federação</t>
  </si>
  <si>
    <t>Produto interno Bruto                      2018</t>
  </si>
  <si>
    <t xml:space="preserve">População                                              2018                                       </t>
  </si>
  <si>
    <t>Produto interno Bruto per capita
 2018</t>
  </si>
  <si>
    <t>R$ Milhão</t>
  </si>
  <si>
    <t xml:space="preserve">(hab) </t>
  </si>
  <si>
    <t xml:space="preserve">R$ </t>
  </si>
  <si>
    <t xml:space="preserve">               BRASIL</t>
  </si>
  <si>
    <t xml:space="preserve">          NORTE</t>
  </si>
  <si>
    <t xml:space="preserve">          NORDESTE</t>
  </si>
  <si>
    <t xml:space="preserve">          SUDESTE</t>
  </si>
  <si>
    <t xml:space="preserve">          SUL</t>
  </si>
  <si>
    <t xml:space="preserve">          CENTRO-OESTE</t>
  </si>
  <si>
    <t xml:space="preserve">Mato Grosso </t>
  </si>
  <si>
    <t>Fonte: IBGE, em parceria com os Órgãos Estaduais de Estatística, Secretarias Estaduais de Governo e Superintendência da Zona Franca de Manaus - SUFRAMA.</t>
  </si>
  <si>
    <t>Nota: População estimada para 1º de Julho de 2018 segundo as Unidades da Federação, enviada ao Tribunal de Contas da União - TCU.</t>
  </si>
  <si>
    <t>Brasil – 2003-2018</t>
  </si>
  <si>
    <t>Estado de Santa Catarina  – 2003-2018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</si>
</sst>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_(* #,##0_);_(* \(#,##0\);_(* &quot;-&quot;_);_(@_)"/>
    <numFmt numFmtId="167" formatCode="_-* #,##0.0_-;\-* #,##0.0_-;_-* &quot;-&quot;_-;_-@_-"/>
    <numFmt numFmtId="168" formatCode="0.0"/>
    <numFmt numFmtId="169" formatCode="_-* #,##0.0000_-;\-* #,##0.0000_-;_-* &quot;-&quot;????_-;_-@_-"/>
    <numFmt numFmtId="170" formatCode="#,##0.0_ ;\-#,##0.0\ "/>
    <numFmt numFmtId="171" formatCode="_(* #,##0_);_(* \(#,##0\);_(* &quot;-&quot;??_);_(@_)"/>
    <numFmt numFmtId="172" formatCode="0.000000000"/>
    <numFmt numFmtId="173" formatCode="0.000"/>
    <numFmt numFmtId="174" formatCode="#,##0.0"/>
    <numFmt numFmtId="175" formatCode="##0.0"/>
    <numFmt numFmtId="177" formatCode="##0.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indexed="4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333F4F"/>
      <name val="Calibri"/>
      <family val="2"/>
      <scheme val="minor"/>
    </font>
    <font>
      <sz val="14"/>
      <name val="Calibri"/>
      <family val="2"/>
      <scheme val="minor"/>
    </font>
    <font>
      <sz val="12"/>
      <color indexed="8"/>
      <name val="Calibri"/>
    </font>
    <font>
      <b/>
      <sz val="12"/>
      <color indexed="8"/>
      <name val="Calibri"/>
    </font>
    <font>
      <b/>
      <sz val="12"/>
      <color rgb="FF404040"/>
      <name val="Calibri"/>
      <family val="2"/>
      <scheme val="minor"/>
    </font>
    <font>
      <sz val="12"/>
      <color rgb="FF000000"/>
      <name val="Calibri"/>
      <charset val="1"/>
    </font>
    <font>
      <sz val="12"/>
      <color rgb="FF000000"/>
      <name val="Calibri"/>
    </font>
    <font>
      <b/>
      <sz val="12"/>
      <color rgb="FF000000"/>
      <name val="Calibri"/>
    </font>
    <font>
      <sz val="7"/>
      <color indexed="8"/>
      <name val="Univers"/>
    </font>
  </fonts>
  <fills count="22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ACB9C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rgb="FFE2EFD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thin">
        <color rgb="FFD0CEC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3" borderId="0" xfId="0" applyFont="1" applyFill="1"/>
    <xf numFmtId="3" fontId="2" fillId="3" borderId="0" xfId="0" applyNumberFormat="1" applyFont="1" applyFill="1"/>
    <xf numFmtId="3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/>
    <xf numFmtId="0" fontId="2" fillId="3" borderId="1" xfId="0" applyFont="1" applyFill="1" applyBorder="1"/>
    <xf numFmtId="0" fontId="3" fillId="3" borderId="1" xfId="0" applyFont="1" applyFill="1" applyBorder="1"/>
    <xf numFmtId="165" fontId="4" fillId="3" borderId="0" xfId="1" applyNumberFormat="1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165" fontId="4" fillId="4" borderId="0" xfId="1" applyNumberFormat="1" applyFont="1" applyFill="1" applyBorder="1"/>
    <xf numFmtId="0" fontId="2" fillId="4" borderId="0" xfId="0" applyFont="1" applyFill="1" applyAlignment="1">
      <alignment horizontal="left" vertical="center" indent="1"/>
    </xf>
    <xf numFmtId="165" fontId="4" fillId="3" borderId="0" xfId="1" applyNumberFormat="1" applyFont="1" applyFill="1"/>
    <xf numFmtId="0" fontId="2" fillId="3" borderId="0" xfId="0" applyFont="1" applyFill="1" applyAlignment="1">
      <alignment horizontal="left" vertical="center"/>
    </xf>
    <xf numFmtId="165" fontId="5" fillId="3" borderId="0" xfId="1" applyNumberFormat="1" applyFont="1" applyFill="1" applyBorder="1"/>
    <xf numFmtId="0" fontId="3" fillId="3" borderId="0" xfId="0" applyFont="1" applyFill="1" applyAlignment="1">
      <alignment vertical="center"/>
    </xf>
    <xf numFmtId="166" fontId="2" fillId="4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2" fillId="4" borderId="0" xfId="0" applyFont="1" applyFill="1"/>
    <xf numFmtId="0" fontId="2" fillId="3" borderId="6" xfId="0" applyFont="1" applyFill="1" applyBorder="1"/>
    <xf numFmtId="0" fontId="2" fillId="3" borderId="6" xfId="0" applyFont="1" applyFill="1" applyBorder="1" applyAlignment="1">
      <alignment horizontal="right"/>
    </xf>
    <xf numFmtId="0" fontId="7" fillId="5" borderId="7" xfId="2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67" fontId="3" fillId="3" borderId="0" xfId="0" applyNumberFormat="1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43" fontId="2" fillId="3" borderId="0" xfId="1" applyFont="1" applyFill="1" applyAlignment="1">
      <alignment horizontal="right"/>
    </xf>
    <xf numFmtId="167" fontId="2" fillId="4" borderId="0" xfId="0" applyNumberFormat="1" applyFont="1" applyFill="1" applyAlignment="1">
      <alignment horizontal="right"/>
    </xf>
    <xf numFmtId="43" fontId="2" fillId="4" borderId="0" xfId="1" applyFont="1" applyFill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3" fontId="2" fillId="3" borderId="0" xfId="3" applyNumberFormat="1" applyFont="1" applyFill="1" applyAlignment="1">
      <alignment horizontal="right"/>
    </xf>
    <xf numFmtId="43" fontId="2" fillId="3" borderId="0" xfId="1" applyFont="1" applyFill="1" applyAlignment="1">
      <alignment horizontal="center" vertical="center"/>
    </xf>
    <xf numFmtId="43" fontId="2" fillId="3" borderId="0" xfId="1" applyFont="1" applyFill="1"/>
    <xf numFmtId="43" fontId="2" fillId="3" borderId="0" xfId="0" applyNumberFormat="1" applyFont="1" applyFill="1"/>
    <xf numFmtId="165" fontId="10" fillId="3" borderId="0" xfId="1" applyNumberFormat="1" applyFont="1" applyFill="1" applyBorder="1"/>
    <xf numFmtId="0" fontId="2" fillId="3" borderId="0" xfId="0" applyFont="1" applyFill="1" applyAlignment="1">
      <alignment horizontal="right" vertical="center"/>
    </xf>
    <xf numFmtId="2" fontId="9" fillId="0" borderId="0" xfId="0" applyNumberFormat="1" applyFont="1"/>
    <xf numFmtId="2" fontId="0" fillId="4" borderId="0" xfId="0" applyNumberFormat="1" applyFill="1"/>
    <xf numFmtId="2" fontId="0" fillId="0" borderId="0" xfId="0" applyNumberFormat="1"/>
    <xf numFmtId="2" fontId="0" fillId="3" borderId="0" xfId="0" applyNumberFormat="1" applyFill="1"/>
    <xf numFmtId="2" fontId="2" fillId="4" borderId="0" xfId="0" applyNumberFormat="1" applyFont="1" applyFill="1" applyAlignment="1">
      <alignment horizontal="center" vertical="center"/>
    </xf>
    <xf numFmtId="2" fontId="2" fillId="4" borderId="0" xfId="0" applyNumberFormat="1" applyFont="1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wrapText="1"/>
    </xf>
    <xf numFmtId="0" fontId="6" fillId="3" borderId="0" xfId="0" applyFont="1" applyFill="1" applyAlignment="1">
      <alignment horizontal="center"/>
    </xf>
    <xf numFmtId="168" fontId="0" fillId="4" borderId="0" xfId="0" applyNumberFormat="1" applyFill="1"/>
    <xf numFmtId="168" fontId="0" fillId="0" borderId="0" xfId="0" applyNumberFormat="1"/>
    <xf numFmtId="170" fontId="2" fillId="4" borderId="0" xfId="0" applyNumberFormat="1" applyFont="1" applyFill="1" applyAlignment="1">
      <alignment horizontal="center" vertic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7" fillId="5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43" fontId="10" fillId="4" borderId="0" xfId="1" applyNumberFormat="1" applyFont="1" applyFill="1" applyBorder="1"/>
    <xf numFmtId="0" fontId="5" fillId="3" borderId="0" xfId="0" applyFont="1" applyFill="1" applyAlignment="1">
      <alignment horizontal="center" vertical="center"/>
    </xf>
    <xf numFmtId="43" fontId="10" fillId="3" borderId="0" xfId="1" applyNumberFormat="1" applyFont="1" applyFill="1" applyBorder="1"/>
    <xf numFmtId="0" fontId="2" fillId="3" borderId="0" xfId="0" applyFont="1" applyFill="1" applyBorder="1"/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wrapText="1"/>
    </xf>
    <xf numFmtId="1" fontId="7" fillId="5" borderId="5" xfId="0" quotePrefix="1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171" fontId="13" fillId="6" borderId="0" xfId="0" applyNumberFormat="1" applyFont="1" applyFill="1" applyAlignment="1">
      <alignment horizontal="right"/>
    </xf>
    <xf numFmtId="171" fontId="13" fillId="7" borderId="0" xfId="0" applyNumberFormat="1" applyFont="1" applyFill="1" applyAlignment="1">
      <alignment horizontal="right"/>
    </xf>
    <xf numFmtId="3" fontId="14" fillId="4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3" fontId="15" fillId="3" borderId="0" xfId="0" applyNumberFormat="1" applyFont="1" applyFill="1" applyAlignment="1">
      <alignment horizontal="right" vertical="center"/>
    </xf>
    <xf numFmtId="171" fontId="16" fillId="6" borderId="0" xfId="0" applyNumberFormat="1" applyFont="1" applyFill="1" applyAlignment="1">
      <alignment horizontal="right"/>
    </xf>
    <xf numFmtId="171" fontId="16" fillId="7" borderId="0" xfId="0" applyNumberFormat="1" applyFont="1" applyFill="1" applyAlignment="1">
      <alignment horizontal="right"/>
    </xf>
    <xf numFmtId="0" fontId="3" fillId="4" borderId="0" xfId="0" applyFont="1" applyFill="1" applyAlignment="1">
      <alignment horizontal="left" vertical="center"/>
    </xf>
    <xf numFmtId="3" fontId="15" fillId="4" borderId="0" xfId="0" applyNumberFormat="1" applyFont="1" applyFill="1" applyAlignment="1">
      <alignment horizontal="right" vertical="center"/>
    </xf>
    <xf numFmtId="3" fontId="2" fillId="3" borderId="0" xfId="0" applyNumberFormat="1" applyFont="1" applyFill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" fontId="2" fillId="3" borderId="1" xfId="0" applyNumberFormat="1" applyFont="1" applyFill="1" applyBorder="1"/>
    <xf numFmtId="171" fontId="2" fillId="3" borderId="0" xfId="0" applyNumberFormat="1" applyFont="1" applyFill="1"/>
    <xf numFmtId="0" fontId="3" fillId="3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171" fontId="17" fillId="6" borderId="0" xfId="0" applyNumberFormat="1" applyFont="1" applyFill="1" applyAlignment="1">
      <alignment horizontal="right"/>
    </xf>
    <xf numFmtId="171" fontId="17" fillId="7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right" vertical="center"/>
    </xf>
    <xf numFmtId="3" fontId="3" fillId="3" borderId="0" xfId="0" applyNumberFormat="1" applyFont="1" applyFill="1" applyAlignment="1">
      <alignment horizontal="right" vertical="center"/>
    </xf>
    <xf numFmtId="171" fontId="18" fillId="6" borderId="0" xfId="0" applyNumberFormat="1" applyFont="1" applyFill="1" applyAlignment="1">
      <alignment horizontal="right"/>
    </xf>
    <xf numFmtId="171" fontId="18" fillId="7" borderId="0" xfId="0" applyNumberFormat="1" applyFont="1" applyFill="1" applyAlignment="1">
      <alignment horizontal="right"/>
    </xf>
    <xf numFmtId="3" fontId="3" fillId="4" borderId="0" xfId="0" applyNumberFormat="1" applyFont="1" applyFill="1" applyAlignment="1">
      <alignment horizontal="right" vertical="center"/>
    </xf>
    <xf numFmtId="166" fontId="2" fillId="3" borderId="0" xfId="0" applyNumberFormat="1" applyFont="1" applyFill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2" fontId="2" fillId="3" borderId="0" xfId="0" applyNumberFormat="1" applyFont="1" applyFill="1"/>
    <xf numFmtId="173" fontId="2" fillId="3" borderId="0" xfId="0" applyNumberFormat="1" applyFont="1" applyFill="1"/>
    <xf numFmtId="174" fontId="2" fillId="4" borderId="0" xfId="0" applyNumberFormat="1" applyFont="1" applyFill="1" applyAlignment="1">
      <alignment horizontal="right" vertical="center"/>
    </xf>
    <xf numFmtId="175" fontId="18" fillId="4" borderId="0" xfId="0" applyNumberFormat="1" applyFont="1" applyFill="1" applyAlignment="1">
      <alignment horizontal="right"/>
    </xf>
    <xf numFmtId="174" fontId="3" fillId="3" borderId="0" xfId="0" applyNumberFormat="1" applyFont="1" applyFill="1" applyAlignment="1">
      <alignment horizontal="right" vertical="center"/>
    </xf>
    <xf numFmtId="174" fontId="2" fillId="3" borderId="0" xfId="0" applyNumberFormat="1" applyFont="1" applyFill="1" applyAlignment="1">
      <alignment horizontal="right" vertical="center"/>
    </xf>
    <xf numFmtId="175" fontId="18" fillId="0" borderId="0" xfId="0" applyNumberFormat="1" applyFont="1" applyAlignment="1">
      <alignment horizontal="right"/>
    </xf>
    <xf numFmtId="174" fontId="3" fillId="4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2" fontId="5" fillId="4" borderId="0" xfId="0" applyNumberFormat="1" applyFont="1" applyFill="1"/>
    <xf numFmtId="2" fontId="18" fillId="0" borderId="0" xfId="0" applyNumberFormat="1" applyFont="1"/>
    <xf numFmtId="2" fontId="2" fillId="4" borderId="0" xfId="0" applyNumberFormat="1" applyFont="1" applyFill="1" applyAlignment="1">
      <alignment horizontal="right" vertical="center"/>
    </xf>
    <xf numFmtId="2" fontId="2" fillId="3" borderId="0" xfId="0" applyNumberFormat="1" applyFont="1" applyFill="1" applyAlignment="1">
      <alignment horizontal="right" vertical="center"/>
    </xf>
    <xf numFmtId="2" fontId="2" fillId="3" borderId="0" xfId="0" applyNumberFormat="1" applyFont="1" applyFill="1"/>
    <xf numFmtId="2" fontId="3" fillId="4" borderId="0" xfId="0" applyNumberFormat="1" applyFont="1" applyFill="1" applyAlignment="1">
      <alignment horizontal="right" vertical="center"/>
    </xf>
    <xf numFmtId="2" fontId="3" fillId="3" borderId="0" xfId="0" applyNumberFormat="1" applyFont="1" applyFill="1" applyAlignment="1">
      <alignment horizontal="right" vertical="center"/>
    </xf>
    <xf numFmtId="2" fontId="18" fillId="4" borderId="0" xfId="0" applyNumberFormat="1" applyFont="1" applyFill="1"/>
    <xf numFmtId="0" fontId="7" fillId="5" borderId="13" xfId="0" applyFont="1" applyFill="1" applyBorder="1" applyAlignment="1">
      <alignment horizontal="center" vertical="center"/>
    </xf>
    <xf numFmtId="174" fontId="2" fillId="3" borderId="0" xfId="0" applyNumberFormat="1" applyFont="1" applyFill="1"/>
    <xf numFmtId="2" fontId="17" fillId="0" borderId="0" xfId="0" applyNumberFormat="1" applyFont="1"/>
    <xf numFmtId="0" fontId="4" fillId="3" borderId="0" xfId="0" applyFont="1" applyFill="1"/>
    <xf numFmtId="0" fontId="19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20" fillId="8" borderId="14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174" fontId="3" fillId="3" borderId="0" xfId="0" applyNumberFormat="1" applyFont="1" applyFill="1" applyAlignment="1">
      <alignment vertical="center"/>
    </xf>
    <xf numFmtId="0" fontId="3" fillId="9" borderId="0" xfId="0" applyFont="1" applyFill="1" applyAlignment="1">
      <alignment vertical="center"/>
    </xf>
    <xf numFmtId="174" fontId="3" fillId="9" borderId="0" xfId="0" applyNumberFormat="1" applyFont="1" applyFill="1" applyAlignment="1">
      <alignment horizontal="right" vertical="center"/>
    </xf>
    <xf numFmtId="174" fontId="3" fillId="9" borderId="0" xfId="0" applyNumberFormat="1" applyFont="1" applyFill="1" applyAlignment="1">
      <alignment vertical="center"/>
    </xf>
    <xf numFmtId="175" fontId="17" fillId="10" borderId="0" xfId="0" applyNumberFormat="1" applyFont="1" applyFill="1" applyAlignment="1">
      <alignment horizontal="right"/>
    </xf>
    <xf numFmtId="174" fontId="2" fillId="3" borderId="0" xfId="0" applyNumberFormat="1" applyFont="1" applyFill="1" applyAlignment="1">
      <alignment vertical="center"/>
    </xf>
    <xf numFmtId="175" fontId="18" fillId="0" borderId="0" xfId="0" applyNumberFormat="1" applyFont="1" applyAlignment="1">
      <alignment horizontal="right" wrapText="1"/>
    </xf>
    <xf numFmtId="0" fontId="2" fillId="9" borderId="0" xfId="0" applyFont="1" applyFill="1" applyAlignment="1">
      <alignment horizontal="left" vertical="center" indent="1"/>
    </xf>
    <xf numFmtId="174" fontId="2" fillId="9" borderId="0" xfId="0" applyNumberFormat="1" applyFont="1" applyFill="1" applyAlignment="1">
      <alignment horizontal="right" vertical="center"/>
    </xf>
    <xf numFmtId="174" fontId="2" fillId="9" borderId="0" xfId="0" applyNumberFormat="1" applyFont="1" applyFill="1" applyAlignment="1">
      <alignment vertical="center"/>
    </xf>
    <xf numFmtId="175" fontId="18" fillId="9" borderId="0" xfId="0" applyNumberFormat="1" applyFont="1" applyFill="1" applyAlignment="1">
      <alignment horizontal="right" wrapText="1"/>
    </xf>
    <xf numFmtId="174" fontId="2" fillId="3" borderId="0" xfId="0" applyNumberFormat="1" applyFont="1" applyFill="1" applyAlignment="1">
      <alignment vertical="center" wrapText="1"/>
    </xf>
    <xf numFmtId="174" fontId="2" fillId="9" borderId="15" xfId="0" applyNumberFormat="1" applyFont="1" applyFill="1" applyBorder="1" applyAlignment="1">
      <alignment vertical="center"/>
    </xf>
    <xf numFmtId="175" fontId="18" fillId="9" borderId="0" xfId="0" applyNumberFormat="1" applyFont="1" applyFill="1" applyAlignment="1">
      <alignment horizontal="right"/>
    </xf>
    <xf numFmtId="175" fontId="17" fillId="11" borderId="0" xfId="0" applyNumberFormat="1" applyFont="1" applyFill="1" applyAlignment="1">
      <alignment horizontal="right"/>
    </xf>
    <xf numFmtId="175" fontId="18" fillId="3" borderId="0" xfId="0" applyNumberFormat="1" applyFont="1" applyFill="1" applyAlignment="1">
      <alignment horizontal="right"/>
    </xf>
    <xf numFmtId="0" fontId="3" fillId="9" borderId="0" xfId="0" applyFont="1" applyFill="1" applyAlignment="1">
      <alignment horizontal="left" vertical="center"/>
    </xf>
    <xf numFmtId="4" fontId="3" fillId="9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2" fillId="9" borderId="0" xfId="0" applyFont="1" applyFill="1" applyAlignment="1">
      <alignment horizontal="left" vertical="center"/>
    </xf>
    <xf numFmtId="4" fontId="2" fillId="9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0" fontId="2" fillId="9" borderId="0" xfId="0" applyFont="1" applyFill="1" applyAlignment="1">
      <alignment vertical="center"/>
    </xf>
    <xf numFmtId="175" fontId="17" fillId="0" borderId="0" xfId="0" applyNumberFormat="1" applyFont="1" applyAlignment="1">
      <alignment horizontal="right"/>
    </xf>
    <xf numFmtId="0" fontId="23" fillId="3" borderId="0" xfId="0" applyFont="1" applyFill="1"/>
    <xf numFmtId="0" fontId="23" fillId="0" borderId="0" xfId="0" applyFont="1" applyFill="1"/>
    <xf numFmtId="0" fontId="23" fillId="0" borderId="0" xfId="0" applyFont="1"/>
    <xf numFmtId="0" fontId="25" fillId="12" borderId="17" xfId="0" applyFont="1" applyFill="1" applyBorder="1" applyAlignment="1">
      <alignment horizontal="centerContinuous"/>
    </xf>
    <xf numFmtId="0" fontId="25" fillId="12" borderId="18" xfId="0" applyFont="1" applyFill="1" applyBorder="1" applyAlignment="1">
      <alignment horizontal="centerContinuous"/>
    </xf>
    <xf numFmtId="0" fontId="24" fillId="12" borderId="18" xfId="0" applyFont="1" applyFill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0" fontId="24" fillId="0" borderId="16" xfId="0" applyFont="1" applyBorder="1"/>
    <xf numFmtId="0" fontId="27" fillId="12" borderId="19" xfId="0" applyFont="1" applyFill="1" applyBorder="1" applyAlignment="1">
      <alignment horizontal="center" vertical="center" wrapText="1"/>
    </xf>
    <xf numFmtId="0" fontId="27" fillId="12" borderId="19" xfId="0" applyFont="1" applyFill="1" applyBorder="1" applyAlignment="1">
      <alignment horizontal="center" vertical="justify" wrapText="1"/>
    </xf>
    <xf numFmtId="0" fontId="27" fillId="12" borderId="0" xfId="0" applyFont="1" applyFill="1" applyAlignment="1">
      <alignment horizontal="center" vertical="justify" wrapText="1"/>
    </xf>
    <xf numFmtId="0" fontId="27" fillId="12" borderId="19" xfId="0" applyFont="1" applyFill="1" applyBorder="1" applyAlignment="1">
      <alignment horizontal="center"/>
    </xf>
    <xf numFmtId="0" fontId="27" fillId="12" borderId="20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left" vertical="center"/>
    </xf>
    <xf numFmtId="3" fontId="27" fillId="0" borderId="21" xfId="0" applyNumberFormat="1" applyFont="1" applyFill="1" applyBorder="1"/>
    <xf numFmtId="4" fontId="27" fillId="0" borderId="21" xfId="0" applyNumberFormat="1" applyFont="1" applyFill="1" applyBorder="1"/>
    <xf numFmtId="171" fontId="23" fillId="0" borderId="0" xfId="1" applyNumberFormat="1" applyFont="1" applyFill="1"/>
    <xf numFmtId="171" fontId="23" fillId="0" borderId="0" xfId="0" applyNumberFormat="1" applyFont="1" applyFill="1"/>
    <xf numFmtId="0" fontId="27" fillId="13" borderId="21" xfId="0" applyFont="1" applyFill="1" applyBorder="1" applyAlignment="1">
      <alignment horizontal="left" vertical="center"/>
    </xf>
    <xf numFmtId="3" fontId="27" fillId="13" borderId="21" xfId="0" applyNumberFormat="1" applyFont="1" applyFill="1" applyBorder="1"/>
    <xf numFmtId="4" fontId="27" fillId="13" borderId="21" xfId="0" applyNumberFormat="1" applyFont="1" applyFill="1" applyBorder="1"/>
    <xf numFmtId="0" fontId="28" fillId="14" borderId="0" xfId="0" applyFont="1" applyFill="1"/>
    <xf numFmtId="3" fontId="28" fillId="0" borderId="0" xfId="0" applyNumberFormat="1" applyFont="1"/>
    <xf numFmtId="4" fontId="28" fillId="0" borderId="0" xfId="0" applyNumberFormat="1" applyFont="1"/>
    <xf numFmtId="0" fontId="28" fillId="13" borderId="0" xfId="0" applyFont="1" applyFill="1"/>
    <xf numFmtId="3" fontId="28" fillId="13" borderId="0" xfId="0" applyNumberFormat="1" applyFont="1" applyFill="1"/>
    <xf numFmtId="4" fontId="28" fillId="13" borderId="0" xfId="0" applyNumberFormat="1" applyFont="1" applyFill="1"/>
    <xf numFmtId="0" fontId="23" fillId="13" borderId="0" xfId="0" applyFont="1" applyFill="1"/>
    <xf numFmtId="0" fontId="28" fillId="13" borderId="6" xfId="0" applyFont="1" applyFill="1" applyBorder="1"/>
    <xf numFmtId="3" fontId="28" fillId="13" borderId="6" xfId="0" applyNumberFormat="1" applyFont="1" applyFill="1" applyBorder="1"/>
    <xf numFmtId="4" fontId="28" fillId="13" borderId="6" xfId="0" applyNumberFormat="1" applyFont="1" applyFill="1" applyBorder="1"/>
    <xf numFmtId="3" fontId="23" fillId="0" borderId="0" xfId="0" applyNumberFormat="1" applyFont="1"/>
    <xf numFmtId="43" fontId="23" fillId="0" borderId="0" xfId="0" applyNumberFormat="1" applyFont="1"/>
    <xf numFmtId="0" fontId="7" fillId="5" borderId="23" xfId="0" applyFont="1" applyFill="1" applyBorder="1" applyAlignment="1">
      <alignment horizontal="center" vertical="center"/>
    </xf>
    <xf numFmtId="0" fontId="29" fillId="15" borderId="24" xfId="0" applyFont="1" applyFill="1" applyBorder="1" applyAlignment="1">
      <alignment horizontal="center"/>
    </xf>
    <xf numFmtId="0" fontId="2" fillId="16" borderId="0" xfId="0" applyFont="1" applyFill="1"/>
    <xf numFmtId="0" fontId="5" fillId="3" borderId="0" xfId="0" applyFont="1" applyFill="1"/>
    <xf numFmtId="0" fontId="4" fillId="17" borderId="0" xfId="0" applyFont="1" applyFill="1"/>
    <xf numFmtId="0" fontId="5" fillId="17" borderId="0" xfId="0" applyFont="1" applyFill="1"/>
    <xf numFmtId="0" fontId="20" fillId="18" borderId="14" xfId="0" applyFont="1" applyFill="1" applyBorder="1" applyAlignment="1">
      <alignment horizontal="center" vertical="center" wrapText="1"/>
    </xf>
    <xf numFmtId="0" fontId="20" fillId="18" borderId="5" xfId="0" applyFont="1" applyFill="1" applyBorder="1" applyAlignment="1">
      <alignment horizontal="center" vertical="center"/>
    </xf>
    <xf numFmtId="0" fontId="20" fillId="18" borderId="7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center" vertical="center"/>
    </xf>
    <xf numFmtId="0" fontId="21" fillId="18" borderId="8" xfId="0" applyFont="1" applyFill="1" applyBorder="1" applyAlignment="1">
      <alignment horizontal="center" vertical="center"/>
    </xf>
    <xf numFmtId="0" fontId="30" fillId="18" borderId="24" xfId="0" applyFont="1" applyFill="1" applyBorder="1" applyAlignment="1">
      <alignment horizontal="center" vertical="center"/>
    </xf>
    <xf numFmtId="166" fontId="31" fillId="4" borderId="0" xfId="0" applyNumberFormat="1" applyFont="1" applyFill="1" applyAlignment="1">
      <alignment vertical="center"/>
    </xf>
    <xf numFmtId="166" fontId="31" fillId="3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9" fillId="15" borderId="24" xfId="0" applyFont="1" applyFill="1" applyBorder="1" applyAlignment="1">
      <alignment horizontal="center" vertical="center"/>
    </xf>
    <xf numFmtId="175" fontId="18" fillId="0" borderId="25" xfId="0" applyNumberFormat="1" applyFont="1" applyBorder="1" applyAlignment="1">
      <alignment horizontal="right"/>
    </xf>
    <xf numFmtId="0" fontId="2" fillId="3" borderId="25" xfId="0" applyFont="1" applyFill="1" applyBorder="1"/>
    <xf numFmtId="0" fontId="29" fillId="15" borderId="26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175" fontId="32" fillId="0" borderId="0" xfId="0" applyNumberFormat="1" applyFont="1" applyAlignment="1">
      <alignment horizontal="right"/>
    </xf>
    <xf numFmtId="2" fontId="3" fillId="20" borderId="0" xfId="0" applyNumberFormat="1" applyFont="1" applyFill="1" applyAlignment="1">
      <alignment horizontal="right" vertical="center"/>
    </xf>
    <xf numFmtId="175" fontId="32" fillId="19" borderId="0" xfId="0" applyNumberFormat="1" applyFont="1" applyFill="1" applyAlignment="1">
      <alignment horizontal="right"/>
    </xf>
    <xf numFmtId="2" fontId="3" fillId="19" borderId="0" xfId="0" applyNumberFormat="1" applyFont="1" applyFill="1" applyAlignment="1">
      <alignment horizontal="right" vertical="center"/>
    </xf>
    <xf numFmtId="175" fontId="33" fillId="20" borderId="0" xfId="0" applyNumberFormat="1" applyFont="1" applyFill="1" applyAlignment="1">
      <alignment horizontal="right"/>
    </xf>
    <xf numFmtId="175" fontId="32" fillId="20" borderId="0" xfId="0" applyNumberFormat="1" applyFont="1" applyFill="1" applyAlignment="1">
      <alignment horizontal="right" wrapText="1"/>
    </xf>
    <xf numFmtId="175" fontId="32" fillId="20" borderId="0" xfId="0" applyNumberFormat="1" applyFont="1" applyFill="1" applyAlignment="1">
      <alignment horizontal="right"/>
    </xf>
    <xf numFmtId="175" fontId="33" fillId="20" borderId="0" xfId="0" applyNumberFormat="1" applyFont="1" applyFill="1" applyBorder="1" applyAlignment="1">
      <alignment horizontal="right"/>
    </xf>
    <xf numFmtId="0" fontId="34" fillId="12" borderId="26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175" fontId="33" fillId="17" borderId="0" xfId="0" applyNumberFormat="1" applyFont="1" applyFill="1" applyAlignment="1">
      <alignment horizontal="right"/>
    </xf>
    <xf numFmtId="175" fontId="32" fillId="17" borderId="0" xfId="0" applyNumberFormat="1" applyFont="1" applyFill="1" applyAlignment="1">
      <alignment horizontal="right" wrapText="1"/>
    </xf>
    <xf numFmtId="175" fontId="32" fillId="17" borderId="0" xfId="0" applyNumberFormat="1" applyFont="1" applyFill="1" applyAlignment="1">
      <alignment horizontal="right"/>
    </xf>
    <xf numFmtId="175" fontId="32" fillId="20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168" fontId="2" fillId="3" borderId="0" xfId="0" applyNumberFormat="1" applyFont="1" applyFill="1" applyBorder="1"/>
    <xf numFmtId="165" fontId="10" fillId="4" borderId="0" xfId="1" applyNumberFormat="1" applyFont="1" applyFill="1" applyBorder="1" applyAlignment="1">
      <alignment horizontal="right"/>
    </xf>
    <xf numFmtId="165" fontId="10" fillId="3" borderId="0" xfId="1" applyNumberFormat="1" applyFont="1" applyFill="1" applyBorder="1" applyAlignment="1">
      <alignment horizontal="right"/>
    </xf>
    <xf numFmtId="2" fontId="3" fillId="19" borderId="0" xfId="0" applyNumberFormat="1" applyFont="1" applyFill="1"/>
    <xf numFmtId="2" fontId="32" fillId="0" borderId="0" xfId="0" applyNumberFormat="1" applyFont="1" applyAlignment="1">
      <alignment horizontal="right"/>
    </xf>
    <xf numFmtId="2" fontId="2" fillId="19" borderId="0" xfId="0" applyNumberFormat="1" applyFont="1" applyFill="1"/>
    <xf numFmtId="168" fontId="3" fillId="19" borderId="0" xfId="0" applyNumberFormat="1" applyFont="1" applyFill="1"/>
    <xf numFmtId="0" fontId="27" fillId="12" borderId="19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2" fontId="36" fillId="0" borderId="0" xfId="0" applyNumberFormat="1" applyFont="1"/>
    <xf numFmtId="2" fontId="36" fillId="19" borderId="0" xfId="0" applyNumberFormat="1" applyFont="1" applyFill="1"/>
    <xf numFmtId="177" fontId="32" fillId="0" borderId="0" xfId="0" applyNumberFormat="1" applyFont="1" applyAlignment="1">
      <alignment horizontal="right"/>
    </xf>
    <xf numFmtId="2" fontId="37" fillId="19" borderId="0" xfId="0" applyNumberFormat="1" applyFont="1" applyFill="1"/>
    <xf numFmtId="177" fontId="32" fillId="0" borderId="28" xfId="0" applyNumberFormat="1" applyFont="1" applyBorder="1" applyAlignment="1">
      <alignment horizontal="right"/>
    </xf>
    <xf numFmtId="2" fontId="36" fillId="0" borderId="29" xfId="0" applyNumberFormat="1" applyFont="1" applyBorder="1"/>
    <xf numFmtId="175" fontId="33" fillId="0" borderId="0" xfId="0" applyNumberFormat="1" applyFont="1" applyAlignment="1">
      <alignment horizontal="right"/>
    </xf>
    <xf numFmtId="175" fontId="32" fillId="0" borderId="0" xfId="0" applyNumberFormat="1" applyFont="1" applyAlignment="1">
      <alignment horizontal="right" wrapText="1"/>
    </xf>
    <xf numFmtId="175" fontId="32" fillId="19" borderId="0" xfId="0" applyNumberFormat="1" applyFont="1" applyFill="1" applyAlignment="1">
      <alignment horizontal="right" wrapText="1"/>
    </xf>
    <xf numFmtId="175" fontId="32" fillId="21" borderId="0" xfId="0" applyNumberFormat="1" applyFont="1" applyFill="1" applyAlignment="1">
      <alignment horizontal="right" wrapText="1"/>
    </xf>
    <xf numFmtId="175" fontId="33" fillId="21" borderId="0" xfId="0" applyNumberFormat="1" applyFont="1" applyFill="1" applyAlignment="1">
      <alignment horizontal="right" wrapText="1"/>
    </xf>
    <xf numFmtId="175" fontId="33" fillId="0" borderId="0" xfId="0" applyNumberFormat="1" applyFont="1" applyAlignment="1">
      <alignment horizontal="right" wrapText="1"/>
    </xf>
    <xf numFmtId="175" fontId="32" fillId="21" borderId="0" xfId="0" applyNumberFormat="1" applyFont="1" applyFill="1" applyAlignment="1">
      <alignment horizontal="right"/>
    </xf>
    <xf numFmtId="0" fontId="35" fillId="0" borderId="0" xfId="0" applyFont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24" fillId="3" borderId="16" xfId="0" applyFont="1" applyFill="1" applyBorder="1" applyAlignment="1">
      <alignment horizontal="right"/>
    </xf>
    <xf numFmtId="0" fontId="28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right"/>
    </xf>
    <xf numFmtId="2" fontId="4" fillId="3" borderId="0" xfId="0" applyNumberFormat="1" applyFont="1" applyFill="1"/>
    <xf numFmtId="168" fontId="2" fillId="16" borderId="0" xfId="0" applyNumberFormat="1" applyFont="1" applyFill="1"/>
    <xf numFmtId="0" fontId="35" fillId="0" borderId="0" xfId="0" applyFont="1" applyAlignment="1">
      <alignment horizontal="right"/>
    </xf>
    <xf numFmtId="168" fontId="2" fillId="3" borderId="0" xfId="0" applyNumberFormat="1" applyFont="1" applyFill="1"/>
    <xf numFmtId="171" fontId="38" fillId="7" borderId="30" xfId="0" applyNumberFormat="1" applyFont="1" applyFill="1" applyBorder="1" applyAlignment="1" applyProtection="1">
      <alignment horizontal="right"/>
    </xf>
    <xf numFmtId="0" fontId="0" fillId="3" borderId="0" xfId="0" applyFill="1"/>
    <xf numFmtId="10" fontId="10" fillId="3" borderId="0" xfId="3" applyNumberFormat="1" applyFont="1" applyFill="1"/>
    <xf numFmtId="10" fontId="0" fillId="3" borderId="0" xfId="0" applyNumberFormat="1" applyFill="1"/>
    <xf numFmtId="10" fontId="2" fillId="3" borderId="0" xfId="0" applyNumberFormat="1" applyFont="1" applyFill="1"/>
    <xf numFmtId="165" fontId="0" fillId="3" borderId="0" xfId="1" applyNumberFormat="1" applyFont="1" applyFill="1" applyBorder="1"/>
    <xf numFmtId="171" fontId="3" fillId="3" borderId="0" xfId="0" applyNumberFormat="1" applyFont="1" applyFill="1"/>
  </cellXfs>
  <cellStyles count="4">
    <cellStyle name="60% - Ênfase1" xfId="2" builtinId="32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na\Desktop\PIB-novo\Pib_anual\Tabelas-2016\RELATORIOS\Tabela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7%20-%20trabalh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8%20-%20trabal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oZoltan\Downloads\Tabela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"/>
    </sheetNames>
    <sheetDataSet>
      <sheetData sheetId="0" refreshError="1">
        <row r="10">
          <cell r="B10">
            <v>518878.81517190102</v>
          </cell>
          <cell r="J10">
            <v>1294695.9884492925</v>
          </cell>
          <cell r="K10">
            <v>1436672.7090222328</v>
          </cell>
          <cell r="L10">
            <v>1559033.4436915037</v>
          </cell>
          <cell r="M10">
            <v>1715238.4165642541</v>
          </cell>
          <cell r="N10">
            <v>1858196.0555025556</v>
          </cell>
          <cell r="O10">
            <v>1939901.9071275</v>
          </cell>
        </row>
        <row r="16">
          <cell r="J16">
            <v>1294695.9884493235</v>
          </cell>
          <cell r="K16">
            <v>1436672.7090222435</v>
          </cell>
          <cell r="L16">
            <v>1559033.4436914567</v>
          </cell>
          <cell r="M16">
            <v>1715238.416564316</v>
          </cell>
          <cell r="N16">
            <v>1858196.0555025325</v>
          </cell>
          <cell r="O16">
            <v>1939901.9071274549</v>
          </cell>
          <cell r="P16">
            <v>2038004.9311281012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E10">
            <v>39281.048106187824</v>
          </cell>
        </row>
        <row r="31">
          <cell r="G31">
            <v>97032.596250024144</v>
          </cell>
          <cell r="J31">
            <v>22591.824302281253</v>
          </cell>
          <cell r="P31">
            <v>3005.2676973371363</v>
          </cell>
          <cell r="Q31">
            <v>2929.5402152552824</v>
          </cell>
          <cell r="V31">
            <v>108388.5570272199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4235.0993838333216</v>
          </cell>
        </row>
        <row r="31">
          <cell r="B31">
            <v>43322.451090843206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B10" t="str">
            <v>RO</v>
          </cell>
        </row>
        <row r="31">
          <cell r="G31">
            <v>103073.40989146812</v>
          </cell>
          <cell r="J31">
            <v>23861.793420715505</v>
          </cell>
          <cell r="P31">
            <v>3285.8950277670306</v>
          </cell>
          <cell r="Q31">
            <v>3605.9064991150553</v>
          </cell>
          <cell r="V31">
            <v>114081.02940020279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4654.1890134266005</v>
          </cell>
        </row>
        <row r="31">
          <cell r="B31">
            <v>50319.055804133124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io"/>
      <sheetName val="Tabela26.1"/>
      <sheetName val="Tabela26.2"/>
      <sheetName val="Tabela26.3"/>
      <sheetName val="Tabela26.4"/>
      <sheetName val="Tabela26.5"/>
      <sheetName val="Tabela26.6"/>
      <sheetName val="Tabela26.7"/>
      <sheetName val="Tabela26.8"/>
      <sheetName val="Tabela26.9"/>
      <sheetName val="Tabela26.10"/>
      <sheetName val="Tabela26.11"/>
      <sheetName val="Tabela26.12"/>
      <sheetName val="Tabela26.13"/>
      <sheetName val="Tabela26.14"/>
      <sheetName val="Tabela26.15"/>
      <sheetName val="Tabela26.16"/>
      <sheetName val="Tabela26.17"/>
      <sheetName val="Tabela26.18"/>
      <sheetName val="Tabela26.19"/>
    </sheetNames>
    <sheetDataSet>
      <sheetData sheetId="0"/>
      <sheetData sheetId="1"/>
      <sheetData sheetId="2"/>
      <sheetData sheetId="3"/>
      <sheetData sheetId="4"/>
      <sheetData sheetId="5"/>
      <sheetData sheetId="6">
        <row r="30">
          <cell r="F30">
            <v>128073.06273057127</v>
          </cell>
        </row>
      </sheetData>
      <sheetData sheetId="7">
        <row r="30">
          <cell r="F30">
            <v>9661.6842727635594</v>
          </cell>
        </row>
      </sheetData>
      <sheetData sheetId="8">
        <row r="30">
          <cell r="F30">
            <v>17826.056546711818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4" workbookViewId="0">
      <selection activeCell="K10" sqref="K10"/>
    </sheetView>
  </sheetViews>
  <sheetFormatPr defaultColWidth="9.140625" defaultRowHeight="15.75" x14ac:dyDescent="0.25"/>
  <cols>
    <col min="1" max="1" width="57.28515625" style="1" customWidth="1"/>
    <col min="2" max="8" width="12.7109375" style="1" customWidth="1"/>
    <col min="9" max="9" width="12.28515625" style="1" bestFit="1" customWidth="1"/>
    <col min="10" max="10" width="12.140625" style="1" customWidth="1"/>
    <col min="11" max="11" width="15.28515625" style="1" customWidth="1"/>
    <col min="12" max="12" width="12.85546875" style="1" customWidth="1"/>
    <col min="13" max="13" width="12.7109375" style="1" customWidth="1"/>
    <col min="14" max="16384" width="9.140625" style="1"/>
  </cols>
  <sheetData>
    <row r="1" spans="1:13" x14ac:dyDescent="0.25">
      <c r="B1" s="28"/>
      <c r="C1" s="28"/>
      <c r="D1" s="28"/>
      <c r="E1" s="28"/>
      <c r="G1" s="27"/>
    </row>
    <row r="2" spans="1:13" x14ac:dyDescent="0.25">
      <c r="F2" s="27"/>
    </row>
    <row r="3" spans="1:13" x14ac:dyDescent="0.25">
      <c r="A3" s="25" t="s">
        <v>0</v>
      </c>
      <c r="G3" s="24"/>
      <c r="J3" s="24" t="s">
        <v>1</v>
      </c>
    </row>
    <row r="4" spans="1:13" x14ac:dyDescent="0.25">
      <c r="A4" s="25"/>
    </row>
    <row r="5" spans="1:13" x14ac:dyDescent="0.25">
      <c r="A5" s="26" t="s">
        <v>2</v>
      </c>
    </row>
    <row r="6" spans="1:13" x14ac:dyDescent="0.25">
      <c r="A6" s="25" t="s">
        <v>3</v>
      </c>
    </row>
    <row r="7" spans="1:13" x14ac:dyDescent="0.25">
      <c r="A7" s="25" t="s">
        <v>4</v>
      </c>
    </row>
    <row r="8" spans="1:13" s="23" customFormat="1" x14ac:dyDescent="0.25">
      <c r="B8" s="1"/>
      <c r="C8" s="1"/>
      <c r="D8" s="1"/>
      <c r="E8" s="1"/>
      <c r="I8" s="257" t="s">
        <v>5</v>
      </c>
      <c r="J8" s="257"/>
    </row>
    <row r="9" spans="1:13" s="18" customFormat="1" ht="16.5" thickBot="1" x14ac:dyDescent="0.3">
      <c r="A9" s="22" t="s">
        <v>6</v>
      </c>
      <c r="B9" s="21">
        <v>2010</v>
      </c>
      <c r="C9" s="21">
        <v>2011</v>
      </c>
      <c r="D9" s="21">
        <v>2012</v>
      </c>
      <c r="E9" s="21">
        <v>2013</v>
      </c>
      <c r="F9" s="21">
        <v>2014</v>
      </c>
      <c r="G9" s="21">
        <v>2015</v>
      </c>
      <c r="H9" s="20">
        <v>2016</v>
      </c>
      <c r="I9" s="187">
        <v>2017</v>
      </c>
      <c r="J9" s="188">
        <v>2018</v>
      </c>
      <c r="K9" s="1"/>
      <c r="L9" s="1"/>
      <c r="M9" s="1"/>
    </row>
    <row r="10" spans="1:13" x14ac:dyDescent="0.25">
      <c r="A10" s="16" t="s">
        <v>7</v>
      </c>
      <c r="B10" s="15">
        <v>153726.00738580531</v>
      </c>
      <c r="C10" s="15">
        <v>174068.32173575234</v>
      </c>
      <c r="D10" s="15">
        <v>191794.65214212588</v>
      </c>
      <c r="E10" s="15">
        <v>214512.24156971372</v>
      </c>
      <c r="F10" s="15">
        <v>242553.37086116156</v>
      </c>
      <c r="G10" s="15">
        <v>249079.642278969</v>
      </c>
      <c r="H10" s="15">
        <v>256754.66852956699</v>
      </c>
      <c r="I10" s="15">
        <v>277270</v>
      </c>
      <c r="J10" s="15">
        <v>298227.09004340164</v>
      </c>
    </row>
    <row r="11" spans="1:13" x14ac:dyDescent="0.25">
      <c r="A11" s="9" t="s">
        <v>8</v>
      </c>
      <c r="B11" s="11">
        <v>130469.640606947</v>
      </c>
      <c r="C11" s="11">
        <v>146944.76573285105</v>
      </c>
      <c r="D11" s="11">
        <v>162052.2872483003</v>
      </c>
      <c r="E11" s="11">
        <v>180971.62408057167</v>
      </c>
      <c r="F11" s="11">
        <v>204832.30134384241</v>
      </c>
      <c r="G11" s="11">
        <v>209670.42140608191</v>
      </c>
      <c r="H11" s="11">
        <v>217913.09401731566</v>
      </c>
      <c r="I11" s="11">
        <v>233947.78549211772</v>
      </c>
      <c r="J11" s="11">
        <v>247908.03423926851</v>
      </c>
      <c r="K11" s="5"/>
      <c r="L11" s="5"/>
      <c r="M11" s="5"/>
    </row>
    <row r="12" spans="1:13" x14ac:dyDescent="0.25">
      <c r="A12" s="10" t="s">
        <v>9</v>
      </c>
      <c r="B12" s="8">
        <v>258803.20533893554</v>
      </c>
      <c r="C12" s="8">
        <v>289512.47397088725</v>
      </c>
      <c r="D12" s="8">
        <v>323645.01973256393</v>
      </c>
      <c r="E12" s="8">
        <v>357754.02590708761</v>
      </c>
      <c r="F12" s="8">
        <v>405808.68654638738</v>
      </c>
      <c r="G12" s="8">
        <v>419277.90402294428</v>
      </c>
      <c r="H12" s="8">
        <v>434176.15172358998</v>
      </c>
      <c r="I12" s="8">
        <v>466751.52776644466</v>
      </c>
      <c r="J12" s="8">
        <v>509338.74678529182</v>
      </c>
    </row>
    <row r="13" spans="1:13" x14ac:dyDescent="0.25">
      <c r="A13" s="12" t="s">
        <v>10</v>
      </c>
      <c r="B13" s="11">
        <v>128333.56473198876</v>
      </c>
      <c r="C13" s="11">
        <v>142567.70823803623</v>
      </c>
      <c r="D13" s="11">
        <v>161592.7324842636</v>
      </c>
      <c r="E13" s="11">
        <v>176782.40182651594</v>
      </c>
      <c r="F13" s="11">
        <v>200976.38520254497</v>
      </c>
      <c r="G13" s="11">
        <v>209607.48261686237</v>
      </c>
      <c r="H13" s="11">
        <v>216263.05770627433</v>
      </c>
      <c r="I13" s="11">
        <v>232882.00961802315</v>
      </c>
      <c r="J13" s="11">
        <f>J12-J11</f>
        <v>261430.71254602331</v>
      </c>
    </row>
    <row r="14" spans="1:13" x14ac:dyDescent="0.25">
      <c r="A14" s="14" t="s">
        <v>11</v>
      </c>
      <c r="B14" s="8">
        <v>23256.366778858381</v>
      </c>
      <c r="C14" s="8">
        <v>27123.556002906153</v>
      </c>
      <c r="D14" s="8">
        <v>29742.364893821319</v>
      </c>
      <c r="E14" s="8">
        <v>33540.617489142423</v>
      </c>
      <c r="F14" s="8">
        <v>37721.069517315191</v>
      </c>
      <c r="G14" s="8">
        <v>39409.220872885846</v>
      </c>
      <c r="H14" s="8">
        <v>38841.574512247062</v>
      </c>
      <c r="I14" s="8">
        <v>43322.442695593149</v>
      </c>
      <c r="J14" s="8">
        <v>50319.055804133124</v>
      </c>
    </row>
    <row r="15" spans="1:13" x14ac:dyDescent="0.25">
      <c r="A15" s="9"/>
      <c r="B15" s="17"/>
      <c r="C15" s="17"/>
      <c r="D15" s="17"/>
      <c r="E15" s="17"/>
      <c r="F15" s="17"/>
      <c r="G15" s="17"/>
      <c r="H15" s="17"/>
      <c r="I15" s="17"/>
      <c r="J15" s="17"/>
    </row>
    <row r="16" spans="1:13" x14ac:dyDescent="0.25">
      <c r="A16" s="16" t="s">
        <v>12</v>
      </c>
      <c r="B16" s="15">
        <v>153726.00738580534</v>
      </c>
      <c r="C16" s="15">
        <v>174068.32173575225</v>
      </c>
      <c r="D16" s="15">
        <v>191794.65214212591</v>
      </c>
      <c r="E16" s="15">
        <v>214512.24156971386</v>
      </c>
      <c r="F16" s="15">
        <v>242553.37086116133</v>
      </c>
      <c r="G16" s="15">
        <v>249079.64227896917</v>
      </c>
      <c r="H16" s="15">
        <v>256754.66852956743</v>
      </c>
      <c r="I16" s="15">
        <v>277270</v>
      </c>
      <c r="J16" s="15">
        <v>298227.09004340164</v>
      </c>
    </row>
    <row r="17" spans="1:11" x14ac:dyDescent="0.25">
      <c r="A17" s="9" t="s">
        <v>13</v>
      </c>
      <c r="B17" s="11">
        <v>62836.952609438435</v>
      </c>
      <c r="C17" s="11">
        <v>69686.347403865351</v>
      </c>
      <c r="D17" s="11">
        <v>78962.255825008207</v>
      </c>
      <c r="E17" s="11">
        <v>90744.120753428622</v>
      </c>
      <c r="F17" s="11">
        <v>100721.95069192063</v>
      </c>
      <c r="G17" s="11">
        <v>107911.1624111002</v>
      </c>
      <c r="H17" s="11">
        <v>114757.84524696812</v>
      </c>
      <c r="I17" s="11">
        <f t="shared" ref="I17:J17" si="0">+I18+I19</f>
        <v>122629.68824964252</v>
      </c>
      <c r="J17" s="11">
        <f t="shared" si="0"/>
        <v>130221.09833995067</v>
      </c>
    </row>
    <row r="18" spans="1:11" x14ac:dyDescent="0.25">
      <c r="A18" s="10" t="s">
        <v>14</v>
      </c>
      <c r="B18" s="8">
        <v>49385.422416148052</v>
      </c>
      <c r="C18" s="8">
        <v>54641.991102624233</v>
      </c>
      <c r="D18" s="8">
        <v>62080.078096813762</v>
      </c>
      <c r="E18" s="8">
        <v>71692.582984454217</v>
      </c>
      <c r="F18" s="8">
        <v>80010.538830252117</v>
      </c>
      <c r="G18" s="8">
        <v>85883.727716581547</v>
      </c>
      <c r="H18" s="8">
        <v>91184.630684786622</v>
      </c>
      <c r="I18" s="8">
        <f>[2]Total!$G$31</f>
        <v>97032.596250024144</v>
      </c>
      <c r="J18" s="8">
        <f>[3]Total!$G$31</f>
        <v>103073.40989146812</v>
      </c>
    </row>
    <row r="19" spans="1:11" x14ac:dyDescent="0.25">
      <c r="A19" s="12" t="s">
        <v>15</v>
      </c>
      <c r="B19" s="11">
        <v>13451.530193290382</v>
      </c>
      <c r="C19" s="11">
        <v>15044.356301241114</v>
      </c>
      <c r="D19" s="11">
        <v>16882.177728194441</v>
      </c>
      <c r="E19" s="11">
        <v>19051.537768974409</v>
      </c>
      <c r="F19" s="11">
        <v>20711.411861668515</v>
      </c>
      <c r="G19" s="11">
        <v>22027.434694518655</v>
      </c>
      <c r="H19" s="11">
        <v>23573.2145621815</v>
      </c>
      <c r="I19" s="11">
        <f>[2]Total!$J$31+[2]Total!$P$31</f>
        <v>25597.091999618387</v>
      </c>
      <c r="J19" s="11">
        <f>[3]Total!$J$31+[3]Total!$P$31</f>
        <v>27147.688448482535</v>
      </c>
    </row>
    <row r="20" spans="1:11" x14ac:dyDescent="0.25">
      <c r="A20" s="14" t="s">
        <v>16</v>
      </c>
      <c r="B20" s="8">
        <v>24927.61917955201</v>
      </c>
      <c r="C20" s="13">
        <v>28651.986983941482</v>
      </c>
      <c r="D20" s="13">
        <v>31454.824792980187</v>
      </c>
      <c r="E20" s="13">
        <v>35382.222754982678</v>
      </c>
      <c r="F20" s="13">
        <v>39949.013282607571</v>
      </c>
      <c r="G20" s="13">
        <v>41764.41471233176</v>
      </c>
      <c r="H20" s="13">
        <v>41240.928205718425</v>
      </c>
      <c r="I20" s="13">
        <f t="shared" ref="I20:J20" si="1">+I21+I22</f>
        <v>46251.991306098491</v>
      </c>
      <c r="J20" s="13">
        <f t="shared" si="1"/>
        <v>53924.962303248176</v>
      </c>
    </row>
    <row r="21" spans="1:11" x14ac:dyDescent="0.25">
      <c r="A21" s="12" t="s">
        <v>17</v>
      </c>
      <c r="B21" s="11">
        <v>23256.366778858381</v>
      </c>
      <c r="C21" s="11">
        <v>27123.556002906153</v>
      </c>
      <c r="D21" s="11">
        <v>29742.364893821319</v>
      </c>
      <c r="E21" s="11">
        <v>33540.617489142423</v>
      </c>
      <c r="F21" s="11">
        <v>37721.069517315191</v>
      </c>
      <c r="G21" s="11">
        <v>39409.220872885846</v>
      </c>
      <c r="H21" s="11">
        <v>38841.574512247062</v>
      </c>
      <c r="I21" s="11">
        <f>[2]Impostos!$B$31</f>
        <v>43322.451090843206</v>
      </c>
      <c r="J21" s="11">
        <f>[3]Impostos!$B$31</f>
        <v>50319.055804133124</v>
      </c>
    </row>
    <row r="22" spans="1:11" x14ac:dyDescent="0.25">
      <c r="A22" s="10" t="s">
        <v>18</v>
      </c>
      <c r="B22" s="8">
        <v>1671.2524006936285</v>
      </c>
      <c r="C22" s="8">
        <v>1528.4309810353291</v>
      </c>
      <c r="D22" s="8">
        <v>1712.4598991588678</v>
      </c>
      <c r="E22" s="8">
        <v>1841.6052658402564</v>
      </c>
      <c r="F22" s="8">
        <v>2227.9437652923771</v>
      </c>
      <c r="G22" s="8">
        <v>2355.1938394459139</v>
      </c>
      <c r="H22" s="8">
        <v>2399.3536934713638</v>
      </c>
      <c r="I22" s="8">
        <f>[2]Total!$Q$31</f>
        <v>2929.5402152552824</v>
      </c>
      <c r="J22" s="8">
        <f>[3]Total!$Q$31</f>
        <v>3605.9064991150553</v>
      </c>
    </row>
    <row r="23" spans="1:11" s="29" customFormat="1" ht="16.5" thickBot="1" x14ac:dyDescent="0.3">
      <c r="A23" s="9" t="s">
        <v>19</v>
      </c>
      <c r="B23" s="11">
        <v>65961.435596814888</v>
      </c>
      <c r="C23" s="11">
        <v>75729.987347945425</v>
      </c>
      <c r="D23" s="11">
        <v>81377.571524137515</v>
      </c>
      <c r="E23" s="11">
        <v>88385.898061302563</v>
      </c>
      <c r="F23" s="11">
        <v>101882.40688663311</v>
      </c>
      <c r="G23" s="11">
        <v>99404.065155537217</v>
      </c>
      <c r="H23" s="11">
        <v>100755.89507688087</v>
      </c>
      <c r="I23" s="11">
        <f>[2]Total!$V$31</f>
        <v>108388.5570272199</v>
      </c>
      <c r="J23" s="11">
        <f>[3]Total!$V$31</f>
        <v>114081.02940020279</v>
      </c>
    </row>
    <row r="24" spans="1:11" x14ac:dyDescent="0.25">
      <c r="A24" s="7" t="s">
        <v>20</v>
      </c>
      <c r="B24" s="6"/>
      <c r="C24" s="6"/>
      <c r="D24" s="6"/>
      <c r="E24" s="6"/>
      <c r="F24" s="6"/>
      <c r="G24" s="6"/>
      <c r="H24" s="6"/>
    </row>
    <row r="25" spans="1:1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B26" s="4"/>
      <c r="C26" s="4"/>
      <c r="D26" s="4"/>
      <c r="E26" s="4"/>
      <c r="F26" s="4"/>
      <c r="G26" s="4"/>
      <c r="H26" s="4"/>
    </row>
    <row r="27" spans="1:11" x14ac:dyDescent="0.25">
      <c r="B27" s="4"/>
      <c r="C27" s="4"/>
      <c r="D27" s="4"/>
      <c r="E27" s="4"/>
      <c r="F27" s="4"/>
      <c r="G27" s="4"/>
      <c r="H27" s="4"/>
    </row>
    <row r="28" spans="1:11" x14ac:dyDescent="0.25">
      <c r="B28" s="3"/>
      <c r="C28" s="3"/>
      <c r="D28" s="3"/>
      <c r="E28" s="3"/>
      <c r="F28" s="3"/>
      <c r="G28" s="3"/>
    </row>
    <row r="29" spans="1:11" x14ac:dyDescent="0.25">
      <c r="B29" s="3"/>
      <c r="C29" s="3"/>
      <c r="D29" s="3"/>
      <c r="E29" s="3"/>
      <c r="F29" s="3"/>
      <c r="G29" s="3"/>
    </row>
    <row r="30" spans="1:11" x14ac:dyDescent="0.25">
      <c r="B30" s="3"/>
      <c r="C30" s="3"/>
      <c r="D30" s="3"/>
      <c r="E30" s="3"/>
      <c r="F30" s="3"/>
      <c r="G30" s="3"/>
      <c r="H30" s="2"/>
    </row>
    <row r="31" spans="1:11" x14ac:dyDescent="0.25">
      <c r="B31" s="2"/>
    </row>
  </sheetData>
  <mergeCells count="1">
    <mergeCell ref="I8:J8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J2" sqref="J2"/>
    </sheetView>
  </sheetViews>
  <sheetFormatPr defaultColWidth="9.140625" defaultRowHeight="15.75" x14ac:dyDescent="0.25"/>
  <cols>
    <col min="1" max="1" width="86.7109375" style="1" customWidth="1"/>
    <col min="2" max="8" width="10.7109375" style="1" customWidth="1"/>
    <col min="9" max="16384" width="9.140625" style="1"/>
  </cols>
  <sheetData>
    <row r="1" spans="1:11" x14ac:dyDescent="0.25">
      <c r="A1" s="14">
        <v>9</v>
      </c>
    </row>
    <row r="2" spans="1:11" x14ac:dyDescent="0.25">
      <c r="A2" s="89" t="s">
        <v>0</v>
      </c>
      <c r="J2" s="24" t="s">
        <v>1</v>
      </c>
    </row>
    <row r="3" spans="1:11" x14ac:dyDescent="0.25">
      <c r="A3" s="89"/>
    </row>
    <row r="4" spans="1:11" x14ac:dyDescent="0.25">
      <c r="A4" s="89" t="s">
        <v>78</v>
      </c>
    </row>
    <row r="5" spans="1:11" x14ac:dyDescent="0.25">
      <c r="A5" s="89" t="s">
        <v>79</v>
      </c>
    </row>
    <row r="6" spans="1:11" x14ac:dyDescent="0.25">
      <c r="A6" s="89" t="s">
        <v>4</v>
      </c>
    </row>
    <row r="7" spans="1:11" ht="16.5" thickBot="1" x14ac:dyDescent="0.3">
      <c r="A7" s="90"/>
      <c r="F7" s="31"/>
      <c r="G7" s="31"/>
      <c r="J7" s="31" t="s">
        <v>80</v>
      </c>
    </row>
    <row r="8" spans="1:11" ht="16.5" thickBot="1" x14ac:dyDescent="0.3">
      <c r="A8" s="72" t="s">
        <v>44</v>
      </c>
      <c r="B8" s="230">
        <v>2010</v>
      </c>
      <c r="C8" s="230">
        <v>2011</v>
      </c>
      <c r="D8" s="230">
        <v>2012</v>
      </c>
      <c r="E8" s="230">
        <v>2013</v>
      </c>
      <c r="F8" s="230">
        <v>2014</v>
      </c>
      <c r="G8" s="230">
        <v>2015</v>
      </c>
      <c r="H8" s="33">
        <v>2016</v>
      </c>
      <c r="I8" s="33">
        <v>2017</v>
      </c>
      <c r="J8" s="202">
        <v>2018</v>
      </c>
    </row>
    <row r="9" spans="1:11" x14ac:dyDescent="0.25">
      <c r="A9" s="75" t="s">
        <v>74</v>
      </c>
      <c r="B9" s="104">
        <v>100</v>
      </c>
      <c r="C9" s="105">
        <v>103.32758273555729</v>
      </c>
      <c r="D9" s="105">
        <v>104.8100416998238</v>
      </c>
      <c r="E9" s="105">
        <v>108.4342898701434</v>
      </c>
      <c r="F9" s="105">
        <v>110.9815049799592</v>
      </c>
      <c r="G9" s="105">
        <v>106.83361244476677</v>
      </c>
      <c r="H9" s="105">
        <v>105.46406016073541</v>
      </c>
      <c r="I9" s="105">
        <v>109.2804631594836</v>
      </c>
      <c r="J9" s="256">
        <v>113</v>
      </c>
      <c r="K9" s="116"/>
    </row>
    <row r="10" spans="1:11" x14ac:dyDescent="0.25">
      <c r="A10" s="16" t="s">
        <v>46</v>
      </c>
      <c r="B10" s="106"/>
      <c r="C10" s="106"/>
      <c r="D10" s="106"/>
      <c r="E10" s="106"/>
      <c r="F10" s="106"/>
      <c r="G10" s="106"/>
      <c r="H10" s="106"/>
      <c r="K10" s="116"/>
    </row>
    <row r="11" spans="1:11" x14ac:dyDescent="0.25">
      <c r="A11" s="12" t="s">
        <v>47</v>
      </c>
      <c r="B11" s="104">
        <v>100</v>
      </c>
      <c r="C11" s="105">
        <v>96.866784431091304</v>
      </c>
      <c r="D11" s="105">
        <v>84.526628576403667</v>
      </c>
      <c r="E11" s="105">
        <v>95.490199510797339</v>
      </c>
      <c r="F11" s="105">
        <v>100.84609046407058</v>
      </c>
      <c r="G11" s="105">
        <v>101.87328221065135</v>
      </c>
      <c r="H11" s="105">
        <v>95.952798426488641</v>
      </c>
      <c r="I11" s="105">
        <v>106.50357474759832</v>
      </c>
      <c r="J11" s="189">
        <v>98.2</v>
      </c>
      <c r="K11" s="116"/>
    </row>
    <row r="12" spans="1:11" x14ac:dyDescent="0.25">
      <c r="A12" s="10" t="s">
        <v>49</v>
      </c>
      <c r="B12" s="107">
        <v>100</v>
      </c>
      <c r="C12" s="108">
        <v>105.35094017756457</v>
      </c>
      <c r="D12" s="108">
        <v>106.16708830573711</v>
      </c>
      <c r="E12" s="108">
        <v>106.78734408142267</v>
      </c>
      <c r="F12" s="108">
        <v>105.51244454692869</v>
      </c>
      <c r="G12" s="108">
        <v>106.4830166751306</v>
      </c>
      <c r="H12" s="108">
        <v>107.63952665816261</v>
      </c>
      <c r="I12" s="108">
        <v>112.97319861578295</v>
      </c>
      <c r="J12" s="1">
        <v>112</v>
      </c>
      <c r="K12" s="116"/>
    </row>
    <row r="13" spans="1:11" x14ac:dyDescent="0.25">
      <c r="A13" s="12" t="s">
        <v>50</v>
      </c>
      <c r="B13" s="104">
        <v>100</v>
      </c>
      <c r="C13" s="105">
        <v>108.44215128214486</v>
      </c>
      <c r="D13" s="105">
        <v>100.76883953676179</v>
      </c>
      <c r="E13" s="105">
        <v>95.182288370950701</v>
      </c>
      <c r="F13" s="105">
        <v>102.16103198603649</v>
      </c>
      <c r="G13" s="105">
        <v>97.902571377823691</v>
      </c>
      <c r="H13" s="105">
        <v>93.467040284793512</v>
      </c>
      <c r="I13" s="105">
        <v>107.47962271792051</v>
      </c>
      <c r="J13" s="189">
        <v>106.6</v>
      </c>
      <c r="K13" s="116"/>
    </row>
    <row r="14" spans="1:11" x14ac:dyDescent="0.25">
      <c r="A14" s="16" t="s">
        <v>51</v>
      </c>
      <c r="B14" s="106"/>
      <c r="C14" s="106"/>
      <c r="D14" s="106"/>
      <c r="E14" s="106"/>
      <c r="F14" s="106"/>
      <c r="G14" s="106"/>
      <c r="H14" s="106"/>
      <c r="K14" s="116"/>
    </row>
    <row r="15" spans="1:11" x14ac:dyDescent="0.25">
      <c r="A15" s="12" t="s">
        <v>52</v>
      </c>
      <c r="B15" s="104">
        <v>100</v>
      </c>
      <c r="C15" s="105">
        <v>105.56862532997437</v>
      </c>
      <c r="D15" s="105">
        <v>116.87388643307408</v>
      </c>
      <c r="E15" s="105">
        <v>137.10914711095444</v>
      </c>
      <c r="F15" s="105">
        <v>137.92011036511389</v>
      </c>
      <c r="G15" s="105">
        <v>125.32828257495223</v>
      </c>
      <c r="H15" s="105">
        <v>110.25095878900559</v>
      </c>
      <c r="I15" s="105">
        <v>97.918556896334636</v>
      </c>
      <c r="J15" s="189">
        <v>96</v>
      </c>
      <c r="K15" s="116"/>
    </row>
    <row r="16" spans="1:11" x14ac:dyDescent="0.25">
      <c r="A16" s="10" t="s">
        <v>53</v>
      </c>
      <c r="B16" s="107">
        <v>100</v>
      </c>
      <c r="C16" s="108">
        <v>98.834962085186021</v>
      </c>
      <c r="D16" s="108">
        <v>97.646891740064717</v>
      </c>
      <c r="E16" s="108">
        <v>99.046547821440811</v>
      </c>
      <c r="F16" s="108">
        <v>96.012611562433506</v>
      </c>
      <c r="G16" s="108">
        <v>88.852997750382627</v>
      </c>
      <c r="H16" s="108">
        <v>85.823657525609136</v>
      </c>
      <c r="I16" s="108">
        <v>89.341221162314966</v>
      </c>
      <c r="J16" s="1">
        <v>93.3</v>
      </c>
      <c r="K16" s="116"/>
    </row>
    <row r="17" spans="1:11" x14ac:dyDescent="0.25">
      <c r="A17" s="12" t="s">
        <v>54</v>
      </c>
      <c r="B17" s="104">
        <v>100</v>
      </c>
      <c r="C17" s="105">
        <v>113.73196395497833</v>
      </c>
      <c r="D17" s="105">
        <v>104.22627933057097</v>
      </c>
      <c r="E17" s="105">
        <v>115.01130345341797</v>
      </c>
      <c r="F17" s="105">
        <v>118.45722655894552</v>
      </c>
      <c r="G17" s="105">
        <v>122.14770155041454</v>
      </c>
      <c r="H17" s="105">
        <v>133.09272535573427</v>
      </c>
      <c r="I17" s="105">
        <v>126.33278260498106</v>
      </c>
      <c r="J17" s="189">
        <v>131.6</v>
      </c>
      <c r="K17" s="116"/>
    </row>
    <row r="18" spans="1:11" x14ac:dyDescent="0.25">
      <c r="A18" s="10" t="s">
        <v>55</v>
      </c>
      <c r="B18" s="107">
        <v>100</v>
      </c>
      <c r="C18" s="108">
        <v>110.03479655266075</v>
      </c>
      <c r="D18" s="108">
        <v>113.12090812188298</v>
      </c>
      <c r="E18" s="108">
        <v>119.95370451762628</v>
      </c>
      <c r="F18" s="108">
        <v>121.28991728912679</v>
      </c>
      <c r="G18" s="108">
        <v>119.32427280833207</v>
      </c>
      <c r="H18" s="108">
        <v>111.86638435145366</v>
      </c>
      <c r="I18" s="108">
        <v>106.52423148093619</v>
      </c>
      <c r="J18" s="1">
        <v>104.7</v>
      </c>
      <c r="K18" s="116"/>
    </row>
    <row r="19" spans="1:11" x14ac:dyDescent="0.25">
      <c r="A19" s="83" t="s">
        <v>56</v>
      </c>
      <c r="B19" s="109"/>
      <c r="C19" s="109"/>
      <c r="D19" s="109"/>
      <c r="E19" s="109"/>
      <c r="F19" s="109"/>
      <c r="G19" s="109"/>
      <c r="H19" s="109"/>
      <c r="I19" s="29"/>
      <c r="J19" s="189"/>
      <c r="K19" s="116"/>
    </row>
    <row r="20" spans="1:11" x14ac:dyDescent="0.25">
      <c r="A20" s="10" t="s">
        <v>57</v>
      </c>
      <c r="B20" s="107">
        <v>100</v>
      </c>
      <c r="C20" s="108">
        <v>103.69167057932991</v>
      </c>
      <c r="D20" s="108">
        <v>103.47375010613911</v>
      </c>
      <c r="E20" s="108">
        <v>107.83717000698236</v>
      </c>
      <c r="F20" s="108">
        <v>111.94157077625717</v>
      </c>
      <c r="G20" s="108">
        <v>104.22623414003785</v>
      </c>
      <c r="H20" s="108">
        <v>98.814695106365193</v>
      </c>
      <c r="I20" s="108">
        <v>109.52247192675726</v>
      </c>
      <c r="J20" s="1">
        <v>117.7</v>
      </c>
      <c r="K20" s="116"/>
    </row>
    <row r="21" spans="1:11" x14ac:dyDescent="0.25">
      <c r="A21" s="12" t="s">
        <v>58</v>
      </c>
      <c r="B21" s="104">
        <v>100</v>
      </c>
      <c r="C21" s="105">
        <v>103.36900853561401</v>
      </c>
      <c r="D21" s="105">
        <v>104.49229735823265</v>
      </c>
      <c r="E21" s="105">
        <v>108.44084443755169</v>
      </c>
      <c r="F21" s="105">
        <v>112.01046173865237</v>
      </c>
      <c r="G21" s="105">
        <v>106.04980885732068</v>
      </c>
      <c r="H21" s="105">
        <v>101.83389352287281</v>
      </c>
      <c r="I21" s="105">
        <v>104.15092082073124</v>
      </c>
      <c r="J21" s="189">
        <v>107.3</v>
      </c>
      <c r="K21" s="116"/>
    </row>
    <row r="22" spans="1:11" x14ac:dyDescent="0.25">
      <c r="A22" s="10" t="s">
        <v>59</v>
      </c>
      <c r="B22" s="107">
        <v>100</v>
      </c>
      <c r="C22" s="108">
        <v>106.32663611501702</v>
      </c>
      <c r="D22" s="108">
        <v>109.23852391730853</v>
      </c>
      <c r="E22" s="108">
        <v>108.16952637794373</v>
      </c>
      <c r="F22" s="108">
        <v>110.57425515360883</v>
      </c>
      <c r="G22" s="108">
        <v>106.83317340253481</v>
      </c>
      <c r="H22" s="108">
        <v>105.6217599799256</v>
      </c>
      <c r="I22" s="108">
        <v>110.26076325193685</v>
      </c>
      <c r="J22" s="1">
        <v>118.9</v>
      </c>
      <c r="K22" s="116"/>
    </row>
    <row r="23" spans="1:11" x14ac:dyDescent="0.25">
      <c r="A23" s="12" t="s">
        <v>60</v>
      </c>
      <c r="B23" s="104">
        <v>100</v>
      </c>
      <c r="C23" s="105">
        <v>106.21928011818609</v>
      </c>
      <c r="D23" s="105">
        <v>124.28208422575686</v>
      </c>
      <c r="E23" s="105">
        <v>121.47969289994272</v>
      </c>
      <c r="F23" s="105">
        <v>130.49903735497131</v>
      </c>
      <c r="G23" s="105">
        <v>130.18891114697647</v>
      </c>
      <c r="H23" s="105">
        <v>130.64812856460568</v>
      </c>
      <c r="I23" s="105">
        <v>137.77497515920592</v>
      </c>
      <c r="J23" s="189">
        <v>142.19999999999999</v>
      </c>
      <c r="K23" s="116"/>
    </row>
    <row r="24" spans="1:11" x14ac:dyDescent="0.25">
      <c r="A24" s="10" t="s">
        <v>61</v>
      </c>
      <c r="B24" s="107">
        <v>100</v>
      </c>
      <c r="C24" s="108">
        <v>112.04397981497675</v>
      </c>
      <c r="D24" s="108">
        <v>118.10644494393161</v>
      </c>
      <c r="E24" s="108">
        <v>124.99390495928317</v>
      </c>
      <c r="F24" s="108">
        <v>131.49698512654831</v>
      </c>
      <c r="G24" s="108">
        <v>124.92040975178023</v>
      </c>
      <c r="H24" s="108">
        <v>119.37168079527829</v>
      </c>
      <c r="I24" s="108">
        <v>118.68797218435385</v>
      </c>
      <c r="J24" s="1">
        <v>121.4</v>
      </c>
      <c r="K24" s="116"/>
    </row>
    <row r="25" spans="1:11" x14ac:dyDescent="0.25">
      <c r="A25" s="12" t="s">
        <v>62</v>
      </c>
      <c r="B25" s="104">
        <v>100</v>
      </c>
      <c r="C25" s="105">
        <v>102.71471969127845</v>
      </c>
      <c r="D25" s="105">
        <v>109.02909981059874</v>
      </c>
      <c r="E25" s="105">
        <v>115.59768387598396</v>
      </c>
      <c r="F25" s="105">
        <v>118.94321866547513</v>
      </c>
      <c r="G25" s="105">
        <v>119.52604038043044</v>
      </c>
      <c r="H25" s="105">
        <v>120.76796735940607</v>
      </c>
      <c r="I25" s="105">
        <v>124.25433937467112</v>
      </c>
      <c r="J25" s="189">
        <v>129.9</v>
      </c>
      <c r="K25" s="116"/>
    </row>
    <row r="26" spans="1:11" x14ac:dyDescent="0.25">
      <c r="A26" s="10" t="s">
        <v>63</v>
      </c>
      <c r="B26" s="107">
        <v>100</v>
      </c>
      <c r="C26" s="108">
        <v>103.20625037341581</v>
      </c>
      <c r="D26" s="108">
        <v>108.10467254239855</v>
      </c>
      <c r="E26" s="108">
        <v>113.2576987987601</v>
      </c>
      <c r="F26" s="108">
        <v>118.99076132290594</v>
      </c>
      <c r="G26" s="108">
        <v>115.86276824158389</v>
      </c>
      <c r="H26" s="108">
        <v>119.63961959642108</v>
      </c>
      <c r="I26" s="108">
        <v>121.62441770382041</v>
      </c>
      <c r="J26" s="1">
        <v>127</v>
      </c>
      <c r="K26" s="116"/>
    </row>
    <row r="27" spans="1:11" x14ac:dyDescent="0.25">
      <c r="A27" s="12" t="s">
        <v>64</v>
      </c>
      <c r="B27" s="104">
        <v>100</v>
      </c>
      <c r="C27" s="105">
        <v>103.64229935659827</v>
      </c>
      <c r="D27" s="105">
        <v>109.84984667431013</v>
      </c>
      <c r="E27" s="105">
        <v>112.4797037388869</v>
      </c>
      <c r="F27" s="105">
        <v>115.02407409810328</v>
      </c>
      <c r="G27" s="105">
        <v>112.59205954426079</v>
      </c>
      <c r="H27" s="105">
        <v>116.94416817609701</v>
      </c>
      <c r="I27" s="105">
        <v>117.07827038671681</v>
      </c>
      <c r="J27" s="189">
        <v>117.9</v>
      </c>
      <c r="K27" s="116"/>
    </row>
    <row r="28" spans="1:11" x14ac:dyDescent="0.25">
      <c r="A28" s="10" t="s">
        <v>65</v>
      </c>
      <c r="B28" s="107">
        <v>100</v>
      </c>
      <c r="C28" s="108">
        <v>103.27167199345325</v>
      </c>
      <c r="D28" s="108">
        <v>99.833629539266838</v>
      </c>
      <c r="E28" s="108">
        <v>101.6749841704887</v>
      </c>
      <c r="F28" s="108">
        <v>113.95656540125154</v>
      </c>
      <c r="G28" s="108">
        <v>118.12041299135561</v>
      </c>
      <c r="H28" s="108">
        <v>122.79728724798125</v>
      </c>
      <c r="I28" s="108">
        <v>126.14465783334718</v>
      </c>
      <c r="J28" s="1">
        <v>133.30000000000001</v>
      </c>
      <c r="K28" s="116"/>
    </row>
    <row r="29" spans="1:11" x14ac:dyDescent="0.25">
      <c r="A29" s="12" t="s">
        <v>66</v>
      </c>
      <c r="B29" s="104">
        <v>100</v>
      </c>
      <c r="C29" s="105">
        <v>98.435184781564018</v>
      </c>
      <c r="D29" s="105">
        <v>99.2386556106771</v>
      </c>
      <c r="E29" s="105">
        <v>100.65268510364898</v>
      </c>
      <c r="F29" s="105">
        <v>106.734368122691</v>
      </c>
      <c r="G29" s="105">
        <v>96.499543347084895</v>
      </c>
      <c r="H29" s="105">
        <v>91.519679849836947</v>
      </c>
      <c r="I29" s="105">
        <v>93.920017116401624</v>
      </c>
      <c r="J29" s="189">
        <v>101</v>
      </c>
      <c r="K29" s="116"/>
    </row>
    <row r="30" spans="1:11" ht="16.5" thickBot="1" x14ac:dyDescent="0.3">
      <c r="A30" s="10" t="s">
        <v>67</v>
      </c>
      <c r="B30" s="107">
        <v>100</v>
      </c>
      <c r="C30" s="108">
        <v>102.87485814549633</v>
      </c>
      <c r="D30" s="108">
        <v>97.546136094530553</v>
      </c>
      <c r="E30" s="108">
        <v>90.057096653782978</v>
      </c>
      <c r="F30" s="108">
        <v>107.90087704057053</v>
      </c>
      <c r="G30" s="108">
        <v>108.18535005464096</v>
      </c>
      <c r="H30" s="108">
        <v>121.43980840008064</v>
      </c>
      <c r="I30" s="203">
        <v>127.86331063653928</v>
      </c>
      <c r="J30" s="204">
        <v>124.7</v>
      </c>
      <c r="K30" s="116"/>
    </row>
    <row r="31" spans="1:11" x14ac:dyDescent="0.25">
      <c r="A31" s="86" t="s">
        <v>81</v>
      </c>
      <c r="B31" s="6"/>
      <c r="C31" s="6"/>
      <c r="D31" s="6"/>
      <c r="E31" s="6"/>
      <c r="F31" s="6"/>
      <c r="G31" s="6"/>
      <c r="H31" s="6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19" workbookViewId="0">
      <selection activeCell="B2" sqref="B2"/>
    </sheetView>
  </sheetViews>
  <sheetFormatPr defaultColWidth="9.140625" defaultRowHeight="15.75" x14ac:dyDescent="0.25"/>
  <cols>
    <col min="1" max="1" width="86" style="1" customWidth="1"/>
    <col min="2" max="18" width="9.5703125" style="1" customWidth="1"/>
    <col min="19" max="16384" width="9.140625" style="1"/>
  </cols>
  <sheetData>
    <row r="1" spans="1:18" ht="15" customHeight="1" x14ac:dyDescent="0.25">
      <c r="A1" s="110"/>
      <c r="B1" s="28"/>
      <c r="C1" s="28"/>
      <c r="D1" s="28"/>
      <c r="E1" s="28"/>
      <c r="G1" s="71"/>
      <c r="H1" s="71"/>
      <c r="I1" s="71"/>
      <c r="J1" s="71"/>
      <c r="K1" s="71"/>
      <c r="L1" s="71"/>
      <c r="O1" s="27"/>
      <c r="P1" s="27"/>
    </row>
    <row r="2" spans="1:18" ht="15" customHeight="1" x14ac:dyDescent="0.25">
      <c r="A2" s="14"/>
    </row>
    <row r="3" spans="1:18" ht="15" customHeight="1" x14ac:dyDescent="0.25">
      <c r="A3" s="89" t="s">
        <v>0</v>
      </c>
      <c r="B3" s="26"/>
      <c r="C3" s="26"/>
      <c r="D3" s="26"/>
      <c r="E3" s="26"/>
      <c r="R3" s="24" t="s">
        <v>1</v>
      </c>
    </row>
    <row r="4" spans="1:18" ht="15" customHeight="1" x14ac:dyDescent="0.25">
      <c r="A4" s="89"/>
      <c r="B4" s="111"/>
      <c r="C4" s="111"/>
      <c r="D4" s="111"/>
      <c r="E4" s="111"/>
    </row>
    <row r="5" spans="1:18" ht="15" customHeight="1" x14ac:dyDescent="0.25">
      <c r="A5" s="89" t="s">
        <v>85</v>
      </c>
      <c r="B5" s="26"/>
      <c r="C5" s="26"/>
      <c r="D5" s="26"/>
      <c r="E5" s="26"/>
    </row>
    <row r="6" spans="1:18" ht="15" customHeight="1" x14ac:dyDescent="0.25">
      <c r="A6" s="89" t="s">
        <v>86</v>
      </c>
      <c r="B6" s="26"/>
      <c r="C6" s="26"/>
      <c r="D6" s="26"/>
      <c r="E6" s="26"/>
    </row>
    <row r="7" spans="1:18" ht="15" customHeight="1" x14ac:dyDescent="0.25">
      <c r="A7" s="89" t="s">
        <v>87</v>
      </c>
      <c r="B7" s="26"/>
      <c r="C7" s="26"/>
      <c r="D7" s="26"/>
      <c r="E7" s="26"/>
    </row>
    <row r="8" spans="1:18" ht="15" customHeight="1" x14ac:dyDescent="0.25">
      <c r="A8" s="90"/>
      <c r="B8" s="30"/>
      <c r="C8" s="30"/>
      <c r="D8" s="30"/>
      <c r="E8" s="30"/>
      <c r="O8" s="31"/>
      <c r="Q8" s="248" t="s">
        <v>23</v>
      </c>
      <c r="R8" s="248"/>
    </row>
    <row r="9" spans="1:18" ht="40.5" customHeight="1" x14ac:dyDescent="0.25">
      <c r="A9" s="72" t="s">
        <v>44</v>
      </c>
      <c r="B9" s="230">
        <v>2002</v>
      </c>
      <c r="C9" s="230">
        <v>2003</v>
      </c>
      <c r="D9" s="230">
        <v>2004</v>
      </c>
      <c r="E9" s="230">
        <v>2005</v>
      </c>
      <c r="F9" s="230">
        <v>2006</v>
      </c>
      <c r="G9" s="230">
        <v>2007</v>
      </c>
      <c r="H9" s="230">
        <v>2008</v>
      </c>
      <c r="I9" s="230">
        <v>2009</v>
      </c>
      <c r="J9" s="230">
        <v>2010</v>
      </c>
      <c r="K9" s="230">
        <v>2011</v>
      </c>
      <c r="L9" s="230">
        <v>2012</v>
      </c>
      <c r="M9" s="230">
        <v>2013</v>
      </c>
      <c r="N9" s="230">
        <v>2014</v>
      </c>
      <c r="O9" s="230">
        <v>2015</v>
      </c>
      <c r="P9" s="120">
        <v>2016</v>
      </c>
      <c r="Q9" s="206">
        <v>2017</v>
      </c>
      <c r="R9" s="205">
        <v>2018</v>
      </c>
    </row>
    <row r="10" spans="1:18" ht="20.100000000000001" customHeight="1" x14ac:dyDescent="0.25">
      <c r="A10" s="75" t="s">
        <v>74</v>
      </c>
      <c r="B10" s="109">
        <v>100</v>
      </c>
      <c r="C10" s="109">
        <v>100</v>
      </c>
      <c r="D10" s="109">
        <v>100</v>
      </c>
      <c r="E10" s="109">
        <v>100</v>
      </c>
      <c r="F10" s="109">
        <v>100</v>
      </c>
      <c r="G10" s="109">
        <v>100</v>
      </c>
      <c r="H10" s="109">
        <v>100</v>
      </c>
      <c r="I10" s="109">
        <v>100</v>
      </c>
      <c r="J10" s="109">
        <v>100</v>
      </c>
      <c r="K10" s="109">
        <v>100</v>
      </c>
      <c r="L10" s="109">
        <v>100</v>
      </c>
      <c r="M10" s="109">
        <v>100</v>
      </c>
      <c r="N10" s="109">
        <v>100</v>
      </c>
      <c r="O10" s="109">
        <v>100</v>
      </c>
      <c r="P10" s="109">
        <v>100</v>
      </c>
      <c r="Q10" s="109">
        <v>100</v>
      </c>
      <c r="R10" s="228">
        <v>100</v>
      </c>
    </row>
    <row r="11" spans="1:18" ht="20.100000000000001" customHeight="1" x14ac:dyDescent="0.25">
      <c r="A11" s="16" t="s">
        <v>46</v>
      </c>
      <c r="B11" s="106">
        <v>10.253098358542523</v>
      </c>
      <c r="C11" s="106">
        <v>10.609304912162555</v>
      </c>
      <c r="D11" s="106">
        <v>9.4336980018379197</v>
      </c>
      <c r="E11" s="106">
        <v>8.3834502456091151</v>
      </c>
      <c r="F11" s="106">
        <v>7.3647058773700316</v>
      </c>
      <c r="G11" s="106">
        <v>7.3234343594424409</v>
      </c>
      <c r="H11" s="106">
        <v>8.0388255033605933</v>
      </c>
      <c r="I11" s="106">
        <v>7.7139816590723953</v>
      </c>
      <c r="J11" s="238">
        <v>6.8540096290970132</v>
      </c>
      <c r="K11" s="238">
        <v>6.083596431149819</v>
      </c>
      <c r="L11" s="238">
        <v>5.4901122958877373</v>
      </c>
      <c r="M11" s="238">
        <v>6.694959604682615</v>
      </c>
      <c r="N11" s="238">
        <v>6.1886613039504432</v>
      </c>
      <c r="O11" s="238">
        <v>5.9549137086171928</v>
      </c>
      <c r="P11" s="238">
        <v>6.8856286147618784</v>
      </c>
      <c r="Q11" s="238">
        <v>6.0749477522088213</v>
      </c>
      <c r="R11" s="238">
        <v>5.5146096437247696</v>
      </c>
    </row>
    <row r="12" spans="1:18" ht="20.100000000000001" customHeight="1" x14ac:dyDescent="0.25">
      <c r="A12" s="12" t="s">
        <v>47</v>
      </c>
      <c r="B12" s="104" t="s">
        <v>48</v>
      </c>
      <c r="C12" s="104" t="s">
        <v>48</v>
      </c>
      <c r="D12" s="104" t="s">
        <v>48</v>
      </c>
      <c r="E12" s="104" t="s">
        <v>48</v>
      </c>
      <c r="F12" s="104" t="s">
        <v>48</v>
      </c>
      <c r="G12" s="104" t="s">
        <v>48</v>
      </c>
      <c r="H12" s="104" t="s">
        <v>48</v>
      </c>
      <c r="I12" s="104" t="s">
        <v>48</v>
      </c>
      <c r="J12" s="209">
        <v>3.4351184051274761</v>
      </c>
      <c r="K12" s="209">
        <v>2.8439628368623056</v>
      </c>
      <c r="L12" s="209">
        <v>2.5724734302307137</v>
      </c>
      <c r="M12" s="209">
        <v>3.4727842475353703</v>
      </c>
      <c r="N12" s="209">
        <v>3.0565774476628422</v>
      </c>
      <c r="O12" s="209">
        <v>2.916152413700539</v>
      </c>
      <c r="P12" s="209">
        <v>3.72465810740702</v>
      </c>
      <c r="Q12" s="209">
        <v>3.0197808464471971</v>
      </c>
      <c r="R12" s="209">
        <v>2.7905466324870001</v>
      </c>
    </row>
    <row r="13" spans="1:18" ht="20.100000000000001" customHeight="1" x14ac:dyDescent="0.25">
      <c r="A13" s="10" t="s">
        <v>49</v>
      </c>
      <c r="B13" s="107" t="s">
        <v>48</v>
      </c>
      <c r="C13" s="107" t="s">
        <v>48</v>
      </c>
      <c r="D13" s="107" t="s">
        <v>48</v>
      </c>
      <c r="E13" s="107" t="s">
        <v>48</v>
      </c>
      <c r="F13" s="107" t="s">
        <v>48</v>
      </c>
      <c r="G13" s="107" t="s">
        <v>48</v>
      </c>
      <c r="H13" s="107" t="s">
        <v>48</v>
      </c>
      <c r="I13" s="107" t="s">
        <v>48</v>
      </c>
      <c r="J13" s="239">
        <v>2.27159569465111</v>
      </c>
      <c r="K13" s="239">
        <v>2.0958545643663844</v>
      </c>
      <c r="L13" s="239">
        <v>1.9503020471251815</v>
      </c>
      <c r="M13" s="239">
        <v>2.2374396987155221</v>
      </c>
      <c r="N13" s="239">
        <v>2.1558388995635807</v>
      </c>
      <c r="O13" s="239">
        <v>2.0835884213994085</v>
      </c>
      <c r="P13" s="239">
        <v>2.2688853683435783</v>
      </c>
      <c r="Q13" s="239">
        <v>2.1220517296665289</v>
      </c>
      <c r="R13" s="239">
        <v>1.90117635051185</v>
      </c>
    </row>
    <row r="14" spans="1:18" ht="20.100000000000001" customHeight="1" x14ac:dyDescent="0.25">
      <c r="A14" s="12" t="s">
        <v>50</v>
      </c>
      <c r="B14" s="104" t="s">
        <v>48</v>
      </c>
      <c r="C14" s="104" t="s">
        <v>48</v>
      </c>
      <c r="D14" s="104" t="s">
        <v>48</v>
      </c>
      <c r="E14" s="104" t="s">
        <v>48</v>
      </c>
      <c r="F14" s="104" t="s">
        <v>48</v>
      </c>
      <c r="G14" s="104" t="s">
        <v>48</v>
      </c>
      <c r="H14" s="104" t="s">
        <v>48</v>
      </c>
      <c r="I14" s="104" t="s">
        <v>48</v>
      </c>
      <c r="J14" s="240">
        <v>1.1472955293184273</v>
      </c>
      <c r="K14" s="240">
        <v>1.1437790299211295</v>
      </c>
      <c r="L14" s="240">
        <v>0.96733681853184206</v>
      </c>
      <c r="M14" s="240">
        <v>0.98473565843172317</v>
      </c>
      <c r="N14" s="240">
        <v>0.97624495672402056</v>
      </c>
      <c r="O14" s="240">
        <v>0.95517287351724545</v>
      </c>
      <c r="P14" s="240">
        <v>0.89208513901127928</v>
      </c>
      <c r="Q14" s="240">
        <v>0.93311517609509487</v>
      </c>
      <c r="R14" s="240">
        <v>0.82288666072592231</v>
      </c>
    </row>
    <row r="15" spans="1:18" ht="20.100000000000001" customHeight="1" x14ac:dyDescent="0.25">
      <c r="A15" s="16" t="s">
        <v>51</v>
      </c>
      <c r="B15" s="106">
        <v>31.170963826302035</v>
      </c>
      <c r="C15" s="106">
        <v>31.153652852971081</v>
      </c>
      <c r="D15" s="106">
        <v>33.086504808672267</v>
      </c>
      <c r="E15" s="106">
        <v>31.83093948313287</v>
      </c>
      <c r="F15" s="106">
        <v>32.239598768550003</v>
      </c>
      <c r="G15" s="106">
        <v>34.613653480517989</v>
      </c>
      <c r="H15" s="106">
        <v>32.666911425471731</v>
      </c>
      <c r="I15" s="106">
        <v>30.925560089828696</v>
      </c>
      <c r="J15" s="243">
        <v>32.660373754472943</v>
      </c>
      <c r="K15" s="243">
        <v>33.736194986887249</v>
      </c>
      <c r="L15" s="243">
        <v>32.312159826183148</v>
      </c>
      <c r="M15" s="243">
        <v>30.788863242779261</v>
      </c>
      <c r="N15" s="243">
        <v>30.32853947029772</v>
      </c>
      <c r="O15" s="243">
        <v>28.744085214705112</v>
      </c>
      <c r="P15" s="243">
        <v>27.133063940999811</v>
      </c>
      <c r="Q15" s="243">
        <v>27.0274010850008</v>
      </c>
      <c r="R15" s="243">
        <v>26.741065602889499</v>
      </c>
    </row>
    <row r="16" spans="1:18" ht="20.100000000000001" customHeight="1" x14ac:dyDescent="0.25">
      <c r="A16" s="12" t="s">
        <v>52</v>
      </c>
      <c r="B16" s="104">
        <v>0.31675389809180354</v>
      </c>
      <c r="C16" s="104">
        <v>0.26539121409838884</v>
      </c>
      <c r="D16" s="104">
        <v>0.36624613471827594</v>
      </c>
      <c r="E16" s="104">
        <v>0.32533681102400502</v>
      </c>
      <c r="F16" s="104">
        <v>0.26055543839170142</v>
      </c>
      <c r="G16" s="104">
        <v>0.27947008106936455</v>
      </c>
      <c r="H16" s="104">
        <v>0.33456967591624853</v>
      </c>
      <c r="I16" s="104">
        <v>0.27002805657145068</v>
      </c>
      <c r="J16" s="244">
        <v>0.416238766722827</v>
      </c>
      <c r="K16" s="244">
        <v>0.43664331987828542</v>
      </c>
      <c r="L16" s="244">
        <v>0.42881371043312971</v>
      </c>
      <c r="M16" s="244">
        <v>0.49429035166807261</v>
      </c>
      <c r="N16" s="244">
        <v>0.36928291747280073</v>
      </c>
      <c r="O16" s="244">
        <v>0.37346960115515648</v>
      </c>
      <c r="P16" s="244">
        <v>0.27183056564264602</v>
      </c>
      <c r="Q16" s="244">
        <v>0.29643984043428473</v>
      </c>
      <c r="R16" s="244">
        <v>0.27762600765028828</v>
      </c>
    </row>
    <row r="17" spans="1:18" ht="20.100000000000001" customHeight="1" x14ac:dyDescent="0.25">
      <c r="A17" s="10" t="s">
        <v>53</v>
      </c>
      <c r="B17" s="107">
        <v>23.737235273910258</v>
      </c>
      <c r="C17" s="107">
        <v>25.22139380710675</v>
      </c>
      <c r="D17" s="107">
        <v>26.87954172009097</v>
      </c>
      <c r="E17" s="107">
        <v>26.146730898090699</v>
      </c>
      <c r="F17" s="107">
        <v>25.478892073232178</v>
      </c>
      <c r="G17" s="107">
        <v>25.348987984681422</v>
      </c>
      <c r="H17" s="107">
        <v>24.943508929613916</v>
      </c>
      <c r="I17" s="107">
        <v>22.251758656072056</v>
      </c>
      <c r="J17" s="239">
        <v>22.312627243062231</v>
      </c>
      <c r="K17" s="239">
        <v>23.624859253467065</v>
      </c>
      <c r="L17" s="239">
        <v>22.693266275059401</v>
      </c>
      <c r="M17" s="239">
        <v>21.872280040237122</v>
      </c>
      <c r="N17" s="239">
        <v>22.214613674307092</v>
      </c>
      <c r="O17" s="239">
        <v>20.41688768692412</v>
      </c>
      <c r="P17" s="239">
        <v>19.017595345010644</v>
      </c>
      <c r="Q17" s="239">
        <v>20.044798721584971</v>
      </c>
      <c r="R17" s="239">
        <v>19.685377927865495</v>
      </c>
    </row>
    <row r="18" spans="1:18" ht="20.100000000000001" customHeight="1" x14ac:dyDescent="0.25">
      <c r="A18" s="12" t="s">
        <v>54</v>
      </c>
      <c r="B18" s="104">
        <v>1.0880956587699933</v>
      </c>
      <c r="C18" s="104">
        <v>0.31826757327435434</v>
      </c>
      <c r="D18" s="104">
        <v>0.6217359041612015</v>
      </c>
      <c r="E18" s="104">
        <v>0.54608073035971827</v>
      </c>
      <c r="F18" s="104">
        <v>1.8842249253919314</v>
      </c>
      <c r="G18" s="104">
        <v>2.6359303716315106</v>
      </c>
      <c r="H18" s="104">
        <v>2.7454126636270897</v>
      </c>
      <c r="I18" s="104">
        <v>2.5597157722894406</v>
      </c>
      <c r="J18" s="241">
        <v>2.8424087368143596</v>
      </c>
      <c r="K18" s="241">
        <v>2.9033198263218014</v>
      </c>
      <c r="L18" s="241">
        <v>2.2791159163615684</v>
      </c>
      <c r="M18" s="241">
        <v>2.2711307360838693</v>
      </c>
      <c r="N18" s="241">
        <v>2.059993076900323</v>
      </c>
      <c r="O18" s="241">
        <v>1.9420341592585206</v>
      </c>
      <c r="P18" s="241">
        <v>2.0435691406247081</v>
      </c>
      <c r="Q18" s="241">
        <v>1.8605575135729002</v>
      </c>
      <c r="R18" s="241">
        <v>1.9953161257890295</v>
      </c>
    </row>
    <row r="19" spans="1:18" ht="20.100000000000001" customHeight="1" x14ac:dyDescent="0.25">
      <c r="A19" s="10" t="s">
        <v>55</v>
      </c>
      <c r="B19" s="107">
        <v>6.02887899552998</v>
      </c>
      <c r="C19" s="107">
        <v>5.348600258491583</v>
      </c>
      <c r="D19" s="107">
        <v>5.2189810497018172</v>
      </c>
      <c r="E19" s="107">
        <v>4.8127910436584553</v>
      </c>
      <c r="F19" s="107">
        <v>4.6159263315341921</v>
      </c>
      <c r="G19" s="107">
        <v>6.3492650431356923</v>
      </c>
      <c r="H19" s="107">
        <v>4.643420156314467</v>
      </c>
      <c r="I19" s="107">
        <v>5.8440576048957515</v>
      </c>
      <c r="J19" s="239">
        <v>7.0890990078735268</v>
      </c>
      <c r="K19" s="239">
        <v>6.7713725872200907</v>
      </c>
      <c r="L19" s="239">
        <v>6.9109639243290442</v>
      </c>
      <c r="M19" s="239">
        <v>6.151162114790198</v>
      </c>
      <c r="N19" s="239">
        <v>5.6846498016175007</v>
      </c>
      <c r="O19" s="239">
        <v>6.0116937673673103</v>
      </c>
      <c r="P19" s="239">
        <v>5.8000688897218131</v>
      </c>
      <c r="Q19" s="239">
        <v>4.8256050094086191</v>
      </c>
      <c r="R19" s="239">
        <v>4.7827455415847018</v>
      </c>
    </row>
    <row r="20" spans="1:18" ht="20.100000000000001" customHeight="1" x14ac:dyDescent="0.25">
      <c r="A20" s="83" t="s">
        <v>56</v>
      </c>
      <c r="B20" s="109">
        <v>58.575937815155442</v>
      </c>
      <c r="C20" s="109">
        <v>58.237042234866387</v>
      </c>
      <c r="D20" s="109">
        <v>57.479797189489823</v>
      </c>
      <c r="E20" s="109">
        <v>59.785610271258037</v>
      </c>
      <c r="F20" s="109">
        <v>60.39569535407999</v>
      </c>
      <c r="G20" s="109">
        <v>58.062912160039595</v>
      </c>
      <c r="H20" s="109">
        <v>59.294263071167677</v>
      </c>
      <c r="I20" s="109">
        <v>61.360458251098891</v>
      </c>
      <c r="J20" s="242">
        <v>60.485616616430029</v>
      </c>
      <c r="K20" s="242">
        <v>60.180208581962944</v>
      </c>
      <c r="L20" s="242">
        <v>62.197727877929118</v>
      </c>
      <c r="M20" s="242">
        <v>62.516177152538113</v>
      </c>
      <c r="N20" s="242">
        <v>63.482799225751798</v>
      </c>
      <c r="O20" s="242">
        <v>65.301001076677693</v>
      </c>
      <c r="P20" s="242">
        <v>65.981307444238283</v>
      </c>
      <c r="Q20" s="242">
        <v>66.897651162790382</v>
      </c>
      <c r="R20" s="242">
        <v>67.744324753385712</v>
      </c>
    </row>
    <row r="21" spans="1:18" ht="20.100000000000001" customHeight="1" x14ac:dyDescent="0.25">
      <c r="A21" s="10" t="s">
        <v>57</v>
      </c>
      <c r="B21" s="107">
        <v>8.0828221696682494</v>
      </c>
      <c r="C21" s="107">
        <v>10.742278777148776</v>
      </c>
      <c r="D21" s="107">
        <v>11.131507183298092</v>
      </c>
      <c r="E21" s="107">
        <v>13.024788865799902</v>
      </c>
      <c r="F21" s="107">
        <v>13.918468509211351</v>
      </c>
      <c r="G21" s="107">
        <v>12.597780220174231</v>
      </c>
      <c r="H21" s="107">
        <v>14.593728851237209</v>
      </c>
      <c r="I21" s="107">
        <v>15.220779396716214</v>
      </c>
      <c r="J21" s="207">
        <v>15.348654419249655</v>
      </c>
      <c r="K21" s="207">
        <v>15.316688636724148</v>
      </c>
      <c r="L21" s="207">
        <v>16.074487801120306</v>
      </c>
      <c r="M21" s="207">
        <v>15.130085280276278</v>
      </c>
      <c r="N21" s="207">
        <v>16.031149631038243</v>
      </c>
      <c r="O21" s="207">
        <v>15.725385674964198</v>
      </c>
      <c r="P21" s="207">
        <v>15.2654332580443</v>
      </c>
      <c r="Q21" s="207">
        <v>15.824504685207662</v>
      </c>
      <c r="R21" s="207">
        <v>16.083357321761515</v>
      </c>
    </row>
    <row r="22" spans="1:18" ht="20.100000000000001" customHeight="1" x14ac:dyDescent="0.25">
      <c r="A22" s="12" t="s">
        <v>58</v>
      </c>
      <c r="B22" s="104">
        <v>4.0253752051010334</v>
      </c>
      <c r="C22" s="104">
        <v>3.6760969124363352</v>
      </c>
      <c r="D22" s="104">
        <v>4.0551183452654733</v>
      </c>
      <c r="E22" s="104">
        <v>3.6324433937032627</v>
      </c>
      <c r="F22" s="104">
        <v>3.5586053910965343</v>
      </c>
      <c r="G22" s="104">
        <v>3.6287258351958251</v>
      </c>
      <c r="H22" s="104">
        <v>3.7326267183333037</v>
      </c>
      <c r="I22" s="104">
        <v>3.6973398905128825</v>
      </c>
      <c r="J22" s="241">
        <v>3.9851766563979312</v>
      </c>
      <c r="K22" s="241">
        <v>3.958132941586896</v>
      </c>
      <c r="L22" s="241">
        <v>4.2975930518290575</v>
      </c>
      <c r="M22" s="241">
        <v>4.4920140670200706</v>
      </c>
      <c r="N22" s="241">
        <v>4.3379876875127605</v>
      </c>
      <c r="O22" s="241">
        <v>4.1165212705350243</v>
      </c>
      <c r="P22" s="241">
        <v>4.2332800324722566</v>
      </c>
      <c r="Q22" s="241">
        <v>4.6475767800167356</v>
      </c>
      <c r="R22" s="241">
        <v>4.7855209461001076</v>
      </c>
    </row>
    <row r="23" spans="1:18" ht="20.100000000000001" customHeight="1" x14ac:dyDescent="0.25">
      <c r="A23" s="10" t="s">
        <v>59</v>
      </c>
      <c r="B23" s="107">
        <v>2.3525673240292919</v>
      </c>
      <c r="C23" s="107">
        <v>1.9619847019844741</v>
      </c>
      <c r="D23" s="107">
        <v>1.1524983985736346</v>
      </c>
      <c r="E23" s="107">
        <v>1.1936202007526602</v>
      </c>
      <c r="F23" s="107">
        <v>1.4874450307587965</v>
      </c>
      <c r="G23" s="107">
        <v>1.7182313050028042</v>
      </c>
      <c r="H23" s="107">
        <v>1.7628774035064334</v>
      </c>
      <c r="I23" s="107">
        <v>1.656826329154824</v>
      </c>
      <c r="J23" s="239">
        <v>1.6994626506591923</v>
      </c>
      <c r="K23" s="239">
        <v>1.9594096555174629</v>
      </c>
      <c r="L23" s="239">
        <v>2.4614905586884874</v>
      </c>
      <c r="M23" s="239">
        <v>2.1541460129741159</v>
      </c>
      <c r="N23" s="239">
        <v>1.8615760967697819</v>
      </c>
      <c r="O23" s="239">
        <v>2.3331767816093198</v>
      </c>
      <c r="P23" s="239">
        <v>2.3062922110758888</v>
      </c>
      <c r="Q23" s="239">
        <v>2.0933481090654307</v>
      </c>
      <c r="R23" s="239">
        <v>2.2725947348516065</v>
      </c>
    </row>
    <row r="24" spans="1:18" ht="20.100000000000001" customHeight="1" x14ac:dyDescent="0.25">
      <c r="A24" s="12" t="s">
        <v>60</v>
      </c>
      <c r="B24" s="104">
        <v>3.0956861463470946</v>
      </c>
      <c r="C24" s="104">
        <v>3.1601694907835083</v>
      </c>
      <c r="D24" s="104">
        <v>3.1690004186798717</v>
      </c>
      <c r="E24" s="104">
        <v>3.3648544944384011</v>
      </c>
      <c r="F24" s="104">
        <v>3.0794487530910288</v>
      </c>
      <c r="G24" s="104">
        <v>3.0045738631487446</v>
      </c>
      <c r="H24" s="104">
        <v>2.8207247417482022</v>
      </c>
      <c r="I24" s="104">
        <v>2.8716695451419501</v>
      </c>
      <c r="J24" s="241">
        <v>2.4230797650620137</v>
      </c>
      <c r="K24" s="241">
        <v>2.3598887731776563</v>
      </c>
      <c r="L24" s="241">
        <v>2.3515698867364669</v>
      </c>
      <c r="M24" s="241">
        <v>2.2007858102776767</v>
      </c>
      <c r="N24" s="241">
        <v>2.6362039963680446</v>
      </c>
      <c r="O24" s="241">
        <v>2.8682168362680067</v>
      </c>
      <c r="P24" s="241">
        <v>2.732266076135113</v>
      </c>
      <c r="Q24" s="241">
        <v>2.7702478736433593</v>
      </c>
      <c r="R24" s="241">
        <v>2.8295789793826462</v>
      </c>
    </row>
    <row r="25" spans="1:18" ht="20.100000000000001" customHeight="1" x14ac:dyDescent="0.25">
      <c r="A25" s="10" t="s">
        <v>61</v>
      </c>
      <c r="B25" s="107">
        <v>4.095042512375354</v>
      </c>
      <c r="C25" s="107">
        <v>3.2510106641626382</v>
      </c>
      <c r="D25" s="107">
        <v>3.1070100576570474</v>
      </c>
      <c r="E25" s="107">
        <v>3.3451968487335262</v>
      </c>
      <c r="F25" s="107">
        <v>3.4556872958911908</v>
      </c>
      <c r="G25" s="107">
        <v>3.3947346523823163</v>
      </c>
      <c r="H25" s="107">
        <v>3.0049691742268179</v>
      </c>
      <c r="I25" s="107">
        <v>3.1038222284313739</v>
      </c>
      <c r="J25" s="239">
        <v>3.208549865447325</v>
      </c>
      <c r="K25" s="239">
        <v>3.2349191612527473</v>
      </c>
      <c r="L25" s="239">
        <v>3.3525569726511417</v>
      </c>
      <c r="M25" s="239">
        <v>3.2765594671427007</v>
      </c>
      <c r="N25" s="239">
        <v>3.5165632315154354</v>
      </c>
      <c r="O25" s="239">
        <v>3.7411288581375057</v>
      </c>
      <c r="P25" s="239">
        <v>4.1525323150071198</v>
      </c>
      <c r="Q25" s="239">
        <v>3.9364345885225216</v>
      </c>
      <c r="R25" s="239">
        <v>3.8370655724641147</v>
      </c>
    </row>
    <row r="26" spans="1:18" ht="20.100000000000001" customHeight="1" x14ac:dyDescent="0.25">
      <c r="A26" s="12" t="s">
        <v>62</v>
      </c>
      <c r="B26" s="104">
        <v>11.310688657004512</v>
      </c>
      <c r="C26" s="104">
        <v>10.451646492807372</v>
      </c>
      <c r="D26" s="104">
        <v>9.8803753014947517</v>
      </c>
      <c r="E26" s="104">
        <v>10.294936929476114</v>
      </c>
      <c r="F26" s="104">
        <v>9.6062541984154954</v>
      </c>
      <c r="G26" s="104">
        <v>10.135131412451766</v>
      </c>
      <c r="H26" s="104">
        <v>9.1564165753171327</v>
      </c>
      <c r="I26" s="104">
        <v>9.9098448844703491</v>
      </c>
      <c r="J26" s="241">
        <v>9.5392325357120438</v>
      </c>
      <c r="K26" s="241">
        <v>9.558211093840832</v>
      </c>
      <c r="L26" s="241">
        <v>8.986921418462682</v>
      </c>
      <c r="M26" s="241">
        <v>10.116834657565049</v>
      </c>
      <c r="N26" s="241">
        <v>10.233134766900182</v>
      </c>
      <c r="O26" s="241">
        <v>10.396672806866507</v>
      </c>
      <c r="P26" s="241">
        <v>10.283404140853126</v>
      </c>
      <c r="Q26" s="241">
        <v>10.448203400852</v>
      </c>
      <c r="R26" s="241">
        <v>10.2611391551312</v>
      </c>
    </row>
    <row r="27" spans="1:18" ht="20.100000000000001" customHeight="1" x14ac:dyDescent="0.25">
      <c r="A27" s="10" t="s">
        <v>63</v>
      </c>
      <c r="B27" s="107">
        <v>4.9606416859401889</v>
      </c>
      <c r="C27" s="107">
        <v>4.7094021333450486</v>
      </c>
      <c r="D27" s="107">
        <v>5.725274195866187</v>
      </c>
      <c r="E27" s="107">
        <v>4.9928374306276959</v>
      </c>
      <c r="F27" s="107">
        <v>5.5613638688335891</v>
      </c>
      <c r="G27" s="107">
        <v>4.5111816624209959</v>
      </c>
      <c r="H27" s="107">
        <v>5.2967806570363454</v>
      </c>
      <c r="I27" s="107">
        <v>5.3555248936443975</v>
      </c>
      <c r="J27" s="239">
        <v>6.1046809965714823</v>
      </c>
      <c r="K27" s="239">
        <v>5.7317780308613546</v>
      </c>
      <c r="L27" s="239">
        <v>6.1411949280978089</v>
      </c>
      <c r="M27" s="239">
        <v>6.1910540959309044</v>
      </c>
      <c r="N27" s="239">
        <v>6.0313934829674789</v>
      </c>
      <c r="O27" s="239">
        <v>6.5078445977794841</v>
      </c>
      <c r="P27" s="239">
        <v>6.3446916670070976</v>
      </c>
      <c r="Q27" s="239">
        <v>6.3400081609774475</v>
      </c>
      <c r="R27" s="239">
        <v>6.5297719047791007</v>
      </c>
    </row>
    <row r="28" spans="1:18" ht="20.100000000000001" customHeight="1" x14ac:dyDescent="0.25">
      <c r="A28" s="12" t="s">
        <v>64</v>
      </c>
      <c r="B28" s="104">
        <v>13.256587169968112</v>
      </c>
      <c r="C28" s="104">
        <v>13.153753683305119</v>
      </c>
      <c r="D28" s="104">
        <v>12.226037137508772</v>
      </c>
      <c r="E28" s="104">
        <v>13.025268017835737</v>
      </c>
      <c r="F28" s="104">
        <v>13.06148458291371</v>
      </c>
      <c r="G28" s="104">
        <v>13.067521492914988</v>
      </c>
      <c r="H28" s="104">
        <v>13.2402387150282</v>
      </c>
      <c r="I28" s="104">
        <v>13.574108891943453</v>
      </c>
      <c r="J28" s="241">
        <v>12.899246572238679</v>
      </c>
      <c r="K28" s="241">
        <v>12.817028115071521</v>
      </c>
      <c r="L28" s="241">
        <v>12.827487528196951</v>
      </c>
      <c r="M28" s="241">
        <v>13.369179578298326</v>
      </c>
      <c r="N28" s="241">
        <v>12.920868344009673</v>
      </c>
      <c r="O28" s="241">
        <v>13.609304655352211</v>
      </c>
      <c r="P28" s="241">
        <v>14.424626723591949</v>
      </c>
      <c r="Q28" s="241">
        <v>14.393963539735138</v>
      </c>
      <c r="R28" s="241">
        <v>14.31232388340746</v>
      </c>
    </row>
    <row r="29" spans="1:18" ht="20.100000000000001" customHeight="1" x14ac:dyDescent="0.25">
      <c r="A29" s="10" t="s">
        <v>65</v>
      </c>
      <c r="B29" s="107">
        <v>3.700595004394557</v>
      </c>
      <c r="C29" s="107">
        <v>3.5292211401783167</v>
      </c>
      <c r="D29" s="107">
        <v>3.6568258073028277</v>
      </c>
      <c r="E29" s="107">
        <v>3.2751350794623568</v>
      </c>
      <c r="F29" s="107">
        <v>3.1433213963998154</v>
      </c>
      <c r="G29" s="107">
        <v>2.9994738995358379</v>
      </c>
      <c r="H29" s="107">
        <v>2.7497972381911571</v>
      </c>
      <c r="I29" s="107">
        <v>2.8554220315877594</v>
      </c>
      <c r="J29" s="239">
        <v>2.6036244605388852</v>
      </c>
      <c r="K29" s="239">
        <v>2.614279659030891</v>
      </c>
      <c r="L29" s="239">
        <v>3.0440380315585021</v>
      </c>
      <c r="M29" s="239">
        <v>2.9661411153716792</v>
      </c>
      <c r="N29" s="239">
        <v>3.0893970918311515</v>
      </c>
      <c r="O29" s="239">
        <v>3.2353368243518204</v>
      </c>
      <c r="P29" s="239">
        <v>3.341831670422815</v>
      </c>
      <c r="Q29" s="239">
        <v>3.4196623735104508</v>
      </c>
      <c r="R29" s="239">
        <v>3.6017261322815628</v>
      </c>
    </row>
    <row r="30" spans="1:18" ht="20.100000000000001" customHeight="1" x14ac:dyDescent="0.25">
      <c r="A30" s="12" t="s">
        <v>66</v>
      </c>
      <c r="B30" s="104">
        <v>3.6959319403270485</v>
      </c>
      <c r="C30" s="104">
        <v>3.6014782387147912</v>
      </c>
      <c r="D30" s="104">
        <v>3.3761503438431566</v>
      </c>
      <c r="E30" s="104">
        <v>3.6365290104283741</v>
      </c>
      <c r="F30" s="104">
        <v>3.5236163274684715</v>
      </c>
      <c r="G30" s="104">
        <v>3.005557816812082</v>
      </c>
      <c r="H30" s="104">
        <v>2.9361029965428709</v>
      </c>
      <c r="I30" s="104">
        <v>3.1151201594956959</v>
      </c>
      <c r="J30" s="241">
        <v>1.8071823322571403</v>
      </c>
      <c r="K30" s="241">
        <v>1.78157713662099</v>
      </c>
      <c r="L30" s="241">
        <v>1.7786236723160236</v>
      </c>
      <c r="M30" s="241">
        <v>1.8304222231476455</v>
      </c>
      <c r="N30" s="241">
        <v>1.9018477180617137</v>
      </c>
      <c r="O30" s="241">
        <v>1.7218862588059005</v>
      </c>
      <c r="P30" s="241">
        <v>1.7017924881349822</v>
      </c>
      <c r="Q30" s="241">
        <v>1.7802667629171618</v>
      </c>
      <c r="R30" s="241">
        <v>2.0254589675935133</v>
      </c>
    </row>
    <row r="31" spans="1:18" ht="20.100000000000001" customHeight="1" x14ac:dyDescent="0.25">
      <c r="A31" s="10" t="s">
        <v>67</v>
      </c>
      <c r="B31" s="107"/>
      <c r="C31" s="107"/>
      <c r="D31" s="107"/>
      <c r="E31" s="107"/>
      <c r="F31" s="107"/>
      <c r="G31" s="107"/>
      <c r="H31" s="107"/>
      <c r="I31" s="107"/>
      <c r="J31" s="239">
        <v>0.86672636229568223</v>
      </c>
      <c r="K31" s="239">
        <v>0.84829537827842882</v>
      </c>
      <c r="L31" s="239">
        <v>0.88176402827167599</v>
      </c>
      <c r="M31" s="239">
        <v>0.78895484453366904</v>
      </c>
      <c r="N31" s="239">
        <v>0.92267717877734745</v>
      </c>
      <c r="O31" s="239">
        <v>1.0455265120077171</v>
      </c>
      <c r="P31" s="239">
        <v>1.1951568614936792</v>
      </c>
      <c r="Q31" s="239">
        <v>1.24343488834246</v>
      </c>
      <c r="R31" s="239">
        <v>1.2057871556328792</v>
      </c>
    </row>
    <row r="32" spans="1:18" ht="15" customHeight="1" x14ac:dyDescent="0.25">
      <c r="A32" s="86" t="s">
        <v>88</v>
      </c>
      <c r="B32" s="87"/>
      <c r="C32" s="87"/>
      <c r="D32" s="87"/>
      <c r="E32" s="87"/>
      <c r="F32" s="87"/>
      <c r="G32" s="87"/>
      <c r="H32" s="87"/>
      <c r="I32" s="87"/>
      <c r="J32" s="239">
        <v>0.86672636229568223</v>
      </c>
      <c r="K32" s="239">
        <v>0.84829537827842882</v>
      </c>
      <c r="L32" s="239">
        <v>0.88176402827167599</v>
      </c>
      <c r="M32" s="239">
        <v>0.78895484453366904</v>
      </c>
      <c r="N32" s="239">
        <v>0.92267717877734745</v>
      </c>
      <c r="O32" s="239">
        <v>1.0455265120077171</v>
      </c>
      <c r="P32" s="239">
        <v>1.1951568614936792</v>
      </c>
      <c r="Q32" s="239">
        <v>1.2434348883424575</v>
      </c>
      <c r="R32" s="239">
        <v>1.2057871556328792</v>
      </c>
    </row>
    <row r="33" spans="1:16" ht="15" customHeight="1" x14ac:dyDescent="0.25">
      <c r="A33" s="1" t="s">
        <v>68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</row>
    <row r="36" spans="1:16" ht="20.100000000000001" customHeight="1" x14ac:dyDescent="0.25"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</row>
    <row r="38" spans="1:16" ht="20.100000000000001" customHeight="1" x14ac:dyDescent="0.25">
      <c r="B38" s="121"/>
    </row>
  </sheetData>
  <mergeCells count="1">
    <mergeCell ref="Q8:R8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22" workbookViewId="0">
      <selection activeCell="Q31" sqref="Q31"/>
    </sheetView>
  </sheetViews>
  <sheetFormatPr defaultColWidth="9.140625" defaultRowHeight="15.75" x14ac:dyDescent="0.25"/>
  <cols>
    <col min="1" max="1" width="53.42578125" style="1" customWidth="1"/>
    <col min="2" max="18" width="6.28515625" style="1" customWidth="1"/>
    <col min="19" max="16384" width="9.140625" style="1"/>
  </cols>
  <sheetData>
    <row r="1" spans="1:18" x14ac:dyDescent="0.25">
      <c r="A1" s="110"/>
      <c r="B1" s="28"/>
      <c r="C1" s="28"/>
      <c r="D1" s="28"/>
      <c r="E1" s="28"/>
      <c r="G1" s="71"/>
      <c r="H1" s="71"/>
      <c r="I1" s="71"/>
      <c r="J1" s="71"/>
      <c r="K1" s="71"/>
      <c r="L1" s="71"/>
      <c r="N1" s="27"/>
      <c r="O1" s="27"/>
      <c r="P1" s="27"/>
    </row>
    <row r="2" spans="1:18" x14ac:dyDescent="0.25">
      <c r="A2" s="14"/>
    </row>
    <row r="3" spans="1:18" x14ac:dyDescent="0.25">
      <c r="A3" s="89" t="s">
        <v>0</v>
      </c>
      <c r="B3" s="26"/>
      <c r="C3" s="26"/>
      <c r="D3" s="26"/>
      <c r="E3" s="26"/>
      <c r="R3" s="24" t="s">
        <v>89</v>
      </c>
    </row>
    <row r="4" spans="1:18" x14ac:dyDescent="0.25">
      <c r="A4" s="89"/>
      <c r="B4" s="111"/>
      <c r="C4" s="111"/>
      <c r="D4" s="111"/>
      <c r="E4" s="111"/>
    </row>
    <row r="5" spans="1:18" x14ac:dyDescent="0.25">
      <c r="A5" s="89" t="s">
        <v>90</v>
      </c>
      <c r="B5" s="26"/>
      <c r="C5" s="26"/>
      <c r="D5" s="26"/>
      <c r="E5" s="26"/>
    </row>
    <row r="6" spans="1:18" x14ac:dyDescent="0.25">
      <c r="A6" s="89" t="s">
        <v>91</v>
      </c>
      <c r="B6" s="26"/>
      <c r="C6" s="26"/>
      <c r="D6" s="26"/>
      <c r="E6" s="26"/>
    </row>
    <row r="7" spans="1:18" x14ac:dyDescent="0.25">
      <c r="A7" s="89" t="s">
        <v>87</v>
      </c>
      <c r="B7" s="26"/>
      <c r="C7" s="26"/>
      <c r="D7" s="26"/>
      <c r="E7" s="26"/>
    </row>
    <row r="8" spans="1:18" x14ac:dyDescent="0.25">
      <c r="A8" s="90"/>
      <c r="B8" s="30"/>
      <c r="C8" s="30"/>
      <c r="D8" s="30"/>
      <c r="E8" s="30"/>
      <c r="N8" s="31"/>
      <c r="O8" s="254" t="s">
        <v>23</v>
      </c>
      <c r="P8" s="254"/>
      <c r="Q8" s="254"/>
      <c r="R8" s="254"/>
    </row>
    <row r="9" spans="1:18" x14ac:dyDescent="0.25">
      <c r="A9" s="72" t="s">
        <v>92</v>
      </c>
      <c r="B9" s="230">
        <v>2002</v>
      </c>
      <c r="C9" s="230">
        <v>2003</v>
      </c>
      <c r="D9" s="230">
        <v>2004</v>
      </c>
      <c r="E9" s="230">
        <v>2005</v>
      </c>
      <c r="F9" s="230">
        <v>2006</v>
      </c>
      <c r="G9" s="230">
        <v>2007</v>
      </c>
      <c r="H9" s="230">
        <v>2008</v>
      </c>
      <c r="I9" s="230">
        <v>2009</v>
      </c>
      <c r="J9" s="230">
        <v>2010</v>
      </c>
      <c r="K9" s="230">
        <v>2011</v>
      </c>
      <c r="L9" s="230">
        <v>2012</v>
      </c>
      <c r="M9" s="230">
        <v>2013</v>
      </c>
      <c r="N9" s="230">
        <v>2014</v>
      </c>
      <c r="O9" s="230">
        <v>2015</v>
      </c>
      <c r="P9" s="33">
        <v>2016</v>
      </c>
      <c r="Q9" s="33">
        <v>2017</v>
      </c>
      <c r="R9" s="205">
        <v>2018</v>
      </c>
    </row>
    <row r="10" spans="1:18" x14ac:dyDescent="0.25">
      <c r="A10" s="75" t="s">
        <v>74</v>
      </c>
      <c r="B10" s="112">
        <v>3.7276524730449316</v>
      </c>
      <c r="C10" s="112">
        <v>3.7742029456439141</v>
      </c>
      <c r="D10" s="112">
        <v>3.8626436146491159</v>
      </c>
      <c r="E10" s="112">
        <v>3.8052391497391236</v>
      </c>
      <c r="F10" s="112">
        <v>3.8377449378372925</v>
      </c>
      <c r="G10" s="112">
        <v>3.8585565985420853</v>
      </c>
      <c r="H10" s="112">
        <v>3.9617386031380306</v>
      </c>
      <c r="I10" s="112">
        <v>3.9049776878976448</v>
      </c>
      <c r="J10" s="112">
        <v>3.9502258846007292</v>
      </c>
      <c r="K10" s="112">
        <v>3.9496386531897798</v>
      </c>
      <c r="L10" s="112">
        <v>3.9580370281484458</v>
      </c>
      <c r="M10" s="112">
        <v>3.9741142282547113</v>
      </c>
      <c r="N10" s="112">
        <v>4.1191083485230129</v>
      </c>
      <c r="O10" s="112">
        <v>4.0668473259680464</v>
      </c>
      <c r="P10" s="112">
        <v>4.0206688340929935</v>
      </c>
      <c r="Q10" s="112">
        <v>4.1246621604745703</v>
      </c>
      <c r="R10" s="235">
        <v>4.1241365502320102</v>
      </c>
    </row>
    <row r="11" spans="1:18" x14ac:dyDescent="0.25">
      <c r="A11" s="16" t="s">
        <v>46</v>
      </c>
      <c r="B11" s="122">
        <v>5.9556486681689043</v>
      </c>
      <c r="C11" s="122">
        <v>5.5583235534504327</v>
      </c>
      <c r="D11" s="122">
        <v>5.46023919083117</v>
      </c>
      <c r="E11" s="122">
        <v>5.823022900001094</v>
      </c>
      <c r="F11" s="122">
        <v>5.5008684748204102</v>
      </c>
      <c r="G11" s="122">
        <v>5.4551835295558888</v>
      </c>
      <c r="H11" s="122">
        <v>5.8885353632415027</v>
      </c>
      <c r="I11" s="122">
        <v>5.7530781729744929</v>
      </c>
      <c r="J11" s="122">
        <v>5.5913774168074069</v>
      </c>
      <c r="K11" s="122">
        <v>4.7044197174489453</v>
      </c>
      <c r="L11" s="122">
        <v>4.4330215241965227</v>
      </c>
      <c r="M11" s="122">
        <v>5.0422311074669457</v>
      </c>
      <c r="N11" s="122">
        <v>5.0710580543084385</v>
      </c>
      <c r="O11" s="122">
        <v>4.8213450621995184</v>
      </c>
      <c r="P11" s="122">
        <v>4.8930186551562018</v>
      </c>
      <c r="Q11" s="122">
        <v>4.6909459110264136</v>
      </c>
      <c r="R11" s="116"/>
    </row>
    <row r="12" spans="1:18" x14ac:dyDescent="0.25">
      <c r="A12" s="12" t="s">
        <v>47</v>
      </c>
      <c r="B12" s="117" t="s">
        <v>48</v>
      </c>
      <c r="C12" s="117" t="s">
        <v>48</v>
      </c>
      <c r="D12" s="117" t="s">
        <v>48</v>
      </c>
      <c r="E12" s="117" t="s">
        <v>48</v>
      </c>
      <c r="F12" s="117" t="s">
        <v>48</v>
      </c>
      <c r="G12" s="117" t="s">
        <v>48</v>
      </c>
      <c r="H12" s="117" t="s">
        <v>48</v>
      </c>
      <c r="I12" s="117" t="s">
        <v>48</v>
      </c>
      <c r="J12" s="117">
        <v>4.5</v>
      </c>
      <c r="K12" s="117">
        <v>3.4</v>
      </c>
      <c r="L12" s="117">
        <v>3.2</v>
      </c>
      <c r="M12" s="117">
        <v>4</v>
      </c>
      <c r="N12" s="117">
        <v>3.9</v>
      </c>
      <c r="O12" s="117">
        <v>3.7</v>
      </c>
      <c r="P12" s="117">
        <v>4</v>
      </c>
      <c r="Q12" s="117">
        <v>3.5</v>
      </c>
      <c r="R12" s="225">
        <v>3.3019694914007802</v>
      </c>
    </row>
    <row r="13" spans="1:18" x14ac:dyDescent="0.25">
      <c r="A13" s="10" t="s">
        <v>49</v>
      </c>
      <c r="B13" s="208" t="s">
        <v>48</v>
      </c>
      <c r="C13" s="208" t="s">
        <v>48</v>
      </c>
      <c r="D13" s="208" t="s">
        <v>48</v>
      </c>
      <c r="E13" s="208" t="s">
        <v>48</v>
      </c>
      <c r="F13" s="208" t="s">
        <v>48</v>
      </c>
      <c r="G13" s="208" t="s">
        <v>48</v>
      </c>
      <c r="H13" s="208" t="s">
        <v>48</v>
      </c>
      <c r="I13" s="208" t="s">
        <v>48</v>
      </c>
      <c r="J13" s="234">
        <v>6.6062072060587766</v>
      </c>
      <c r="K13" s="234">
        <v>6.3703559410682589</v>
      </c>
      <c r="L13" s="234">
        <v>6.2052285858221223</v>
      </c>
      <c r="M13" s="234">
        <v>6.5897388936446699</v>
      </c>
      <c r="N13" s="234">
        <v>6.5733639454015789</v>
      </c>
      <c r="O13" s="234">
        <v>6.1143873581386288</v>
      </c>
      <c r="P13" s="234">
        <v>6.3592610817816988</v>
      </c>
      <c r="Q13" s="234">
        <v>6.585431019754445</v>
      </c>
      <c r="R13" s="226">
        <v>6.5741908692403896</v>
      </c>
    </row>
    <row r="14" spans="1:18" x14ac:dyDescent="0.25">
      <c r="A14" s="12" t="s">
        <v>50</v>
      </c>
      <c r="B14" s="117" t="s">
        <v>48</v>
      </c>
      <c r="C14" s="117" t="s">
        <v>48</v>
      </c>
      <c r="D14" s="117" t="s">
        <v>48</v>
      </c>
      <c r="E14" s="117" t="s">
        <v>48</v>
      </c>
      <c r="F14" s="117" t="s">
        <v>48</v>
      </c>
      <c r="G14" s="210" t="s">
        <v>48</v>
      </c>
      <c r="H14" s="210" t="s">
        <v>48</v>
      </c>
      <c r="I14" s="210" t="s">
        <v>48</v>
      </c>
      <c r="J14" s="209">
        <v>10.007169098818665</v>
      </c>
      <c r="K14" s="209">
        <v>9.7269715609648646</v>
      </c>
      <c r="L14" s="209">
        <v>7.9163288547912476</v>
      </c>
      <c r="M14" s="209">
        <v>8.2006907825887208</v>
      </c>
      <c r="N14" s="209">
        <v>8.4423921793930266</v>
      </c>
      <c r="O14" s="209">
        <v>8.2108769179623593</v>
      </c>
      <c r="P14" s="209">
        <v>7.6967586320155519</v>
      </c>
      <c r="Q14" s="209">
        <v>7.943389456973085</v>
      </c>
      <c r="R14" s="233">
        <v>7.1810833026711096</v>
      </c>
    </row>
    <row r="15" spans="1:18" x14ac:dyDescent="0.25">
      <c r="A15" s="16" t="s">
        <v>51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6"/>
      <c r="R15" s="116"/>
    </row>
    <row r="16" spans="1:18" x14ac:dyDescent="0.25">
      <c r="A16" s="12" t="s">
        <v>52</v>
      </c>
      <c r="B16" s="119">
        <v>0.58265517377622111</v>
      </c>
      <c r="C16" s="119">
        <v>0.45572429654184676</v>
      </c>
      <c r="D16" s="119">
        <v>0.5758750761163961</v>
      </c>
      <c r="E16" s="119">
        <v>0.39318478080869618</v>
      </c>
      <c r="F16" s="119">
        <v>0.2845580362094009</v>
      </c>
      <c r="G16" s="119">
        <v>0.3646833479861939</v>
      </c>
      <c r="H16" s="119">
        <v>0.34713356297446607</v>
      </c>
      <c r="I16" s="119">
        <v>0.4792218558260784</v>
      </c>
      <c r="J16" s="119">
        <v>0.4938527922612298</v>
      </c>
      <c r="K16" s="119">
        <v>0.39468311741207601</v>
      </c>
      <c r="L16" s="119">
        <v>0.37322020172360065</v>
      </c>
      <c r="M16" s="119">
        <v>0.47220946455614093</v>
      </c>
      <c r="N16" s="119">
        <v>0.40931979324838635</v>
      </c>
      <c r="O16" s="119">
        <v>0.70690085721757989</v>
      </c>
      <c r="P16" s="119">
        <v>1.0658648602369025</v>
      </c>
      <c r="Q16" s="119">
        <v>0.76529932221121288</v>
      </c>
      <c r="R16" s="233">
        <v>0.42730579944173003</v>
      </c>
    </row>
    <row r="17" spans="1:18" x14ac:dyDescent="0.25">
      <c r="A17" s="10" t="s">
        <v>53</v>
      </c>
      <c r="B17" s="113">
        <v>6.1093962052504596</v>
      </c>
      <c r="C17" s="113">
        <v>5.6392593572558294</v>
      </c>
      <c r="D17" s="113">
        <v>5.8372986134273575</v>
      </c>
      <c r="E17" s="113">
        <v>5.7313687168562115</v>
      </c>
      <c r="F17" s="113">
        <v>5.89450865105632</v>
      </c>
      <c r="G17" s="113">
        <v>5.892328423868749</v>
      </c>
      <c r="H17" s="113">
        <v>5.9806563453930446</v>
      </c>
      <c r="I17" s="113">
        <v>5.6888687134015283</v>
      </c>
      <c r="J17" s="113">
        <v>5.8887603517313263</v>
      </c>
      <c r="K17" s="113">
        <v>6.7316705095796934</v>
      </c>
      <c r="L17" s="113">
        <v>7.1543686055785631</v>
      </c>
      <c r="M17" s="113">
        <v>7.0843534232393273</v>
      </c>
      <c r="N17" s="113">
        <v>7.6170961712099681</v>
      </c>
      <c r="O17" s="113">
        <v>6.7861909077936264</v>
      </c>
      <c r="P17" s="113">
        <v>6.1282906941055693</v>
      </c>
      <c r="Q17" s="113">
        <v>6.6428218443102427</v>
      </c>
      <c r="R17" s="116">
        <v>6.6178167161462396</v>
      </c>
    </row>
    <row r="18" spans="1:18" x14ac:dyDescent="0.25">
      <c r="A18" s="12" t="s">
        <v>54</v>
      </c>
      <c r="B18" s="119">
        <v>1.1920992915035087</v>
      </c>
      <c r="C18" s="119">
        <v>0.36721957954835016</v>
      </c>
      <c r="D18" s="119">
        <v>0.6957467368004211</v>
      </c>
      <c r="E18" s="119">
        <v>0.6157890265842948</v>
      </c>
      <c r="F18" s="119">
        <v>2.2378524097415466</v>
      </c>
      <c r="G18" s="119">
        <v>3.3906122956265703</v>
      </c>
      <c r="H18" s="119">
        <v>4.149877526616951</v>
      </c>
      <c r="I18" s="119">
        <v>3.7179102577664045</v>
      </c>
      <c r="J18" s="119">
        <v>3.9913042851477254</v>
      </c>
      <c r="K18" s="119">
        <v>4.2998584114574498</v>
      </c>
      <c r="L18" s="119">
        <v>3.6847739482046635</v>
      </c>
      <c r="M18" s="119">
        <v>4.4281305114137641</v>
      </c>
      <c r="N18" s="119">
        <v>4.490057171522996</v>
      </c>
      <c r="O18" s="119">
        <v>3.3055463867314212</v>
      </c>
      <c r="P18" s="119">
        <v>3.0985282095173696</v>
      </c>
      <c r="Q18" s="119">
        <v>2.7846408268704526</v>
      </c>
      <c r="R18" s="233">
        <v>2.88541236769044</v>
      </c>
    </row>
    <row r="19" spans="1:18" x14ac:dyDescent="0.25">
      <c r="A19" s="10" t="s">
        <v>55</v>
      </c>
      <c r="B19" s="113">
        <v>3.4821174698954307</v>
      </c>
      <c r="C19" s="113">
        <v>4.3738570741093996</v>
      </c>
      <c r="D19" s="113">
        <v>4.0830295990051306</v>
      </c>
      <c r="E19" s="113">
        <v>3.9906291188012535</v>
      </c>
      <c r="F19" s="113">
        <v>4.0742781251702773</v>
      </c>
      <c r="G19" s="113">
        <v>5.3674744205881835</v>
      </c>
      <c r="H19" s="113">
        <v>4.2087023590667929</v>
      </c>
      <c r="I19" s="113">
        <v>4.2059475428383344</v>
      </c>
      <c r="J19" s="113">
        <v>4.4697511672441115</v>
      </c>
      <c r="K19" s="113">
        <v>4.2605151856562644</v>
      </c>
      <c r="L19" s="113">
        <v>4.2224030245705082</v>
      </c>
      <c r="M19" s="113">
        <v>3.8301058622027333</v>
      </c>
      <c r="N19" s="113">
        <v>3.7935008151242551</v>
      </c>
      <c r="O19" s="113">
        <v>4.258100404597764</v>
      </c>
      <c r="P19" s="113">
        <v>4.5929166612989096</v>
      </c>
      <c r="Q19" s="113">
        <v>4.611030564313352</v>
      </c>
      <c r="R19" s="232">
        <v>4.8737300455479398</v>
      </c>
    </row>
    <row r="20" spans="1:18" x14ac:dyDescent="0.25">
      <c r="A20" s="83" t="s">
        <v>56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53"/>
      <c r="R20" s="227"/>
    </row>
    <row r="21" spans="1:18" x14ac:dyDescent="0.25">
      <c r="A21" s="10" t="s">
        <v>57</v>
      </c>
      <c r="B21" s="113">
        <v>3.8957017678462629</v>
      </c>
      <c r="C21" s="113">
        <v>4.2563454872323128</v>
      </c>
      <c r="D21" s="113">
        <v>4.3406454763341147</v>
      </c>
      <c r="E21" s="113">
        <v>4.6071360571824611</v>
      </c>
      <c r="F21" s="113">
        <v>4.7879317557539949</v>
      </c>
      <c r="G21" s="113">
        <v>4.1636312468692296</v>
      </c>
      <c r="H21" s="113">
        <v>4.7143629580985245</v>
      </c>
      <c r="I21" s="113">
        <v>4.6801408439978838</v>
      </c>
      <c r="J21" s="113">
        <v>4.8111338370938288</v>
      </c>
      <c r="K21" s="113">
        <v>4.7062098760176854</v>
      </c>
      <c r="L21" s="113">
        <v>4.7505421181357672</v>
      </c>
      <c r="M21" s="113">
        <v>4.4588406946395933</v>
      </c>
      <c r="N21" s="113">
        <v>4.8535053285774854</v>
      </c>
      <c r="O21" s="113">
        <v>4.8083852620108125</v>
      </c>
      <c r="P21" s="113">
        <v>4.753779176176157</v>
      </c>
      <c r="Q21" s="113">
        <v>4.9613845376081427</v>
      </c>
      <c r="R21" s="232">
        <v>5.0918955025760901</v>
      </c>
    </row>
    <row r="22" spans="1:18" x14ac:dyDescent="0.25">
      <c r="A22" s="12" t="s">
        <v>58</v>
      </c>
      <c r="B22" s="119">
        <v>4.0829372818300378</v>
      </c>
      <c r="C22" s="119">
        <v>4.0920074409341103</v>
      </c>
      <c r="D22" s="119">
        <v>4.5269665156162899</v>
      </c>
      <c r="E22" s="119">
        <v>3.9628939981737985</v>
      </c>
      <c r="F22" s="119">
        <v>3.9625284006310184</v>
      </c>
      <c r="G22" s="119">
        <v>3.7811810693897883</v>
      </c>
      <c r="H22" s="119">
        <v>3.7162513186395829</v>
      </c>
      <c r="I22" s="119">
        <v>3.7608770625291941</v>
      </c>
      <c r="J22" s="119">
        <v>3.6703696605635363</v>
      </c>
      <c r="K22" s="119">
        <v>3.5131520735515265</v>
      </c>
      <c r="L22" s="119">
        <v>3.8043448633055434</v>
      </c>
      <c r="M22" s="119">
        <v>3.9962790523171114</v>
      </c>
      <c r="N22" s="119">
        <v>3.9013510067066637</v>
      </c>
      <c r="O22" s="119">
        <v>3.8106523157623591</v>
      </c>
      <c r="P22" s="119">
        <v>3.9091917065406037</v>
      </c>
      <c r="Q22" s="119">
        <v>4.4250639126940685</v>
      </c>
      <c r="R22" s="233">
        <v>4.48254802526424</v>
      </c>
    </row>
    <row r="23" spans="1:18" x14ac:dyDescent="0.25">
      <c r="A23" s="10" t="s">
        <v>59</v>
      </c>
      <c r="B23" s="113">
        <v>4.335037708078465</v>
      </c>
      <c r="C23" s="113">
        <v>4.3807318440419554</v>
      </c>
      <c r="D23" s="113">
        <v>2.8176733893753636</v>
      </c>
      <c r="E23" s="113">
        <v>2.8416038674950901</v>
      </c>
      <c r="F23" s="113">
        <v>3.0214759581204547</v>
      </c>
      <c r="G23" s="113">
        <v>3.314765494018475</v>
      </c>
      <c r="H23" s="113">
        <v>3.9672680114920338</v>
      </c>
      <c r="I23" s="113">
        <v>3.2275187958933702</v>
      </c>
      <c r="J23" s="113">
        <v>3.1583425624812693</v>
      </c>
      <c r="K23" s="113">
        <v>3.4961871045085737</v>
      </c>
      <c r="L23" s="113">
        <v>4.2330649362803099</v>
      </c>
      <c r="M23" s="113">
        <v>3.6073852561338215</v>
      </c>
      <c r="N23" s="113">
        <v>3.0521476965712773</v>
      </c>
      <c r="O23" s="113">
        <v>3.9892209003906833</v>
      </c>
      <c r="P23" s="113">
        <v>3.9315904170695388</v>
      </c>
      <c r="Q23" s="113">
        <v>3.5601775206626809</v>
      </c>
      <c r="R23" s="232">
        <v>3.8765765059524102</v>
      </c>
    </row>
    <row r="24" spans="1:18" x14ac:dyDescent="0.25">
      <c r="A24" s="12" t="s">
        <v>60</v>
      </c>
      <c r="B24" s="119">
        <v>2.7060666476364768</v>
      </c>
      <c r="C24" s="119">
        <v>2.8982940888071105</v>
      </c>
      <c r="D24" s="119">
        <v>2.7001784576394421</v>
      </c>
      <c r="E24" s="119">
        <v>2.8079078781035385</v>
      </c>
      <c r="F24" s="119">
        <v>2.7217878793121186</v>
      </c>
      <c r="G24" s="119">
        <v>2.6270449934030697</v>
      </c>
      <c r="H24" s="119">
        <v>2.5603882928210142</v>
      </c>
      <c r="I24" s="119">
        <v>2.615691634770223</v>
      </c>
      <c r="J24" s="119">
        <v>2.4982878894723117</v>
      </c>
      <c r="K24" s="119">
        <v>2.5310811419220931</v>
      </c>
      <c r="L24" s="119">
        <v>2.5670239928991485</v>
      </c>
      <c r="M24" s="119">
        <v>2.5286160304454377</v>
      </c>
      <c r="N24" s="119">
        <v>3.2025368091329325</v>
      </c>
      <c r="O24" s="119">
        <v>3.4168554847863346</v>
      </c>
      <c r="P24" s="119">
        <v>3.3256803570862639</v>
      </c>
      <c r="Q24" s="119">
        <v>3.332159008331141</v>
      </c>
      <c r="R24" s="119">
        <v>3.4036835918906299</v>
      </c>
    </row>
    <row r="25" spans="1:18" x14ac:dyDescent="0.25">
      <c r="A25" s="10" t="s">
        <v>61</v>
      </c>
      <c r="B25" s="113">
        <v>1.9278995704093915</v>
      </c>
      <c r="C25" s="113">
        <v>1.6481174868804385</v>
      </c>
      <c r="D25" s="113">
        <v>1.8414604204087475</v>
      </c>
      <c r="E25" s="113">
        <v>1.7835891207313299</v>
      </c>
      <c r="F25" s="113">
        <v>1.8429625051462304</v>
      </c>
      <c r="G25" s="113">
        <v>1.7853884988851665</v>
      </c>
      <c r="H25" s="113">
        <v>1.8304702271288962</v>
      </c>
      <c r="I25" s="113">
        <v>1.8412249408858776</v>
      </c>
      <c r="J25" s="113">
        <v>1.8641631797791249</v>
      </c>
      <c r="K25" s="113">
        <v>1.9853918885793354</v>
      </c>
      <c r="L25" s="113">
        <v>2.087070613526671</v>
      </c>
      <c r="M25" s="113">
        <v>2.1754489221721571</v>
      </c>
      <c r="N25" s="113">
        <v>2.2602790872738985</v>
      </c>
      <c r="O25" s="113">
        <v>2.1474284218512709</v>
      </c>
      <c r="P25" s="113">
        <v>2.1264938119109447</v>
      </c>
      <c r="Q25" s="113">
        <v>2.1443527258912276</v>
      </c>
      <c r="R25" s="232">
        <v>2.2505912131130001</v>
      </c>
    </row>
    <row r="26" spans="1:18" x14ac:dyDescent="0.25">
      <c r="A26" s="12" t="s">
        <v>62</v>
      </c>
      <c r="B26" s="119">
        <v>3.9231112283850353</v>
      </c>
      <c r="C26" s="119">
        <v>3.9733756815249954</v>
      </c>
      <c r="D26" s="119">
        <v>3.9983976465110622</v>
      </c>
      <c r="E26" s="119">
        <v>4.2016407683444257</v>
      </c>
      <c r="F26" s="119">
        <v>4.1289301149596325</v>
      </c>
      <c r="G26" s="119">
        <v>4.4422486923611224</v>
      </c>
      <c r="H26" s="119">
        <v>4.3053134646883571</v>
      </c>
      <c r="I26" s="119">
        <v>4.4608316094213256</v>
      </c>
      <c r="J26" s="119">
        <v>4.5353117141624093</v>
      </c>
      <c r="K26" s="119">
        <v>4.5106592909293575</v>
      </c>
      <c r="L26" s="119">
        <v>4.0572874858478132</v>
      </c>
      <c r="M26" s="119">
        <v>4.3674887012327153</v>
      </c>
      <c r="N26" s="119">
        <v>4.5195394901167871</v>
      </c>
      <c r="O26" s="119">
        <v>4.3695022663321641</v>
      </c>
      <c r="P26" s="119">
        <v>4.2521117660212253</v>
      </c>
      <c r="Q26" s="119">
        <v>4.3801216071667133</v>
      </c>
      <c r="R26" s="233">
        <v>4.3259576573614504</v>
      </c>
    </row>
    <row r="27" spans="1:18" x14ac:dyDescent="0.25">
      <c r="A27" s="10" t="s">
        <v>63</v>
      </c>
      <c r="B27" s="113">
        <v>2.8336718617700511</v>
      </c>
      <c r="C27" s="113">
        <v>2.7634893313016091</v>
      </c>
      <c r="D27" s="113">
        <v>3.5371762152909056</v>
      </c>
      <c r="E27" s="113">
        <v>3.0011068041524496</v>
      </c>
      <c r="F27" s="113">
        <v>3.1821812850089377</v>
      </c>
      <c r="G27" s="113">
        <v>2.5709005420017603</v>
      </c>
      <c r="H27" s="113">
        <v>3.0287331826780788</v>
      </c>
      <c r="I27" s="113">
        <v>2.8703087712902522</v>
      </c>
      <c r="J27" s="113">
        <v>3.2414212049696709</v>
      </c>
      <c r="K27" s="113">
        <v>2.9691986997913835</v>
      </c>
      <c r="L27" s="113">
        <v>3.0914635901052407</v>
      </c>
      <c r="M27" s="113">
        <v>3.0762528163929601</v>
      </c>
      <c r="N27" s="113">
        <v>3.0747931323162567</v>
      </c>
      <c r="O27" s="113">
        <v>3.3026566895598402</v>
      </c>
      <c r="P27" s="113">
        <v>3.1769614670810356</v>
      </c>
      <c r="Q27" s="113">
        <v>3.3471633360664694</v>
      </c>
      <c r="R27" s="232">
        <v>3.39643047282514</v>
      </c>
    </row>
    <row r="28" spans="1:18" x14ac:dyDescent="0.25">
      <c r="A28" s="12" t="s">
        <v>64</v>
      </c>
      <c r="B28" s="119">
        <v>2.9977199918554112</v>
      </c>
      <c r="C28" s="119">
        <v>3.098317537454288</v>
      </c>
      <c r="D28" s="119">
        <v>3.0224596088250921</v>
      </c>
      <c r="E28" s="119">
        <v>3.094838177327834</v>
      </c>
      <c r="F28" s="119">
        <v>3.0790749914539872</v>
      </c>
      <c r="G28" s="119">
        <v>3.1013410014151117</v>
      </c>
      <c r="H28" s="119">
        <v>3.1728010495190722</v>
      </c>
      <c r="I28" s="119">
        <v>3.1006319313561419</v>
      </c>
      <c r="J28" s="119">
        <v>3.1290800590883445</v>
      </c>
      <c r="K28" s="119">
        <v>3.1491795855602036</v>
      </c>
      <c r="L28" s="119">
        <v>3.1877327186944382</v>
      </c>
      <c r="M28" s="119">
        <v>3.242407253020311</v>
      </c>
      <c r="N28" s="119">
        <v>3.2401876551947382</v>
      </c>
      <c r="O28" s="119">
        <v>3.2221211943394041</v>
      </c>
      <c r="P28" s="119">
        <v>3.3258334534760903</v>
      </c>
      <c r="Q28" s="119">
        <v>3.3641558426287728</v>
      </c>
      <c r="R28" s="233">
        <v>3.3940989007220499</v>
      </c>
    </row>
    <row r="29" spans="1:18" x14ac:dyDescent="0.25">
      <c r="A29" s="10" t="s">
        <v>65</v>
      </c>
      <c r="B29" s="113">
        <v>3.54761606454925</v>
      </c>
      <c r="C29" s="113">
        <v>3.5846684492237033</v>
      </c>
      <c r="D29" s="113">
        <v>3.8216957040866584</v>
      </c>
      <c r="E29" s="113">
        <v>3.9748817976422082</v>
      </c>
      <c r="F29" s="113">
        <v>3.4994710560205857</v>
      </c>
      <c r="G29" s="113">
        <v>3.4805829619421829</v>
      </c>
      <c r="H29" s="113">
        <v>3.4718566253121641</v>
      </c>
      <c r="I29" s="113">
        <v>3.4755941835581496</v>
      </c>
      <c r="J29" s="113">
        <v>3.4307668374367646</v>
      </c>
      <c r="K29" s="113">
        <v>3.4134038727993024</v>
      </c>
      <c r="L29" s="113">
        <v>3.572958182024645</v>
      </c>
      <c r="M29" s="113">
        <v>3.3380431126427683</v>
      </c>
      <c r="N29" s="113">
        <v>3.3089573683715736</v>
      </c>
      <c r="O29" s="113">
        <v>3.2311978019922978</v>
      </c>
      <c r="P29" s="113">
        <v>3.2254342957293693</v>
      </c>
      <c r="Q29" s="113">
        <v>3.2719179113682508</v>
      </c>
      <c r="R29" s="232">
        <v>3.2747388536801498</v>
      </c>
    </row>
    <row r="30" spans="1:18" x14ac:dyDescent="0.25">
      <c r="A30" s="12" t="s">
        <v>93</v>
      </c>
      <c r="B30" s="119">
        <v>3.4824378147348032</v>
      </c>
      <c r="C30" s="119">
        <v>3.8109013800564342</v>
      </c>
      <c r="D30" s="119">
        <v>3.6423092004980147</v>
      </c>
      <c r="E30" s="119">
        <v>3.7360859500199348</v>
      </c>
      <c r="F30" s="119">
        <v>3.5707699111818711</v>
      </c>
      <c r="G30" s="119">
        <v>3.3964398487376508</v>
      </c>
      <c r="H30" s="119">
        <v>3.4600700836161957</v>
      </c>
      <c r="I30" s="119">
        <v>3.4783232206570251</v>
      </c>
      <c r="J30" s="119">
        <v>3.4016586522041035</v>
      </c>
      <c r="K30" s="119">
        <v>3.4761090976968854</v>
      </c>
      <c r="L30" s="119">
        <v>3.5205983475626832</v>
      </c>
      <c r="M30" s="119">
        <v>3.4911836943415313</v>
      </c>
      <c r="N30" s="119">
        <v>3.869848329615619</v>
      </c>
      <c r="O30" s="119">
        <v>3.8132342432676527</v>
      </c>
      <c r="P30" s="119">
        <v>3.9158330655035769</v>
      </c>
      <c r="Q30" s="119">
        <v>4.1437463687417218</v>
      </c>
      <c r="R30" s="233">
        <v>4.5905447015387404</v>
      </c>
    </row>
    <row r="31" spans="1:18" x14ac:dyDescent="0.25">
      <c r="A31" s="10" t="s">
        <v>67</v>
      </c>
      <c r="B31" s="107"/>
      <c r="C31" s="107"/>
      <c r="D31" s="107"/>
      <c r="E31" s="107"/>
      <c r="F31" s="107"/>
      <c r="G31" s="107"/>
      <c r="H31" s="107"/>
      <c r="I31" s="107"/>
      <c r="J31" s="234">
        <v>2.8036266423683247</v>
      </c>
      <c r="K31" s="234">
        <v>2.805341982116937</v>
      </c>
      <c r="L31" s="234">
        <v>3.0168241865238046</v>
      </c>
      <c r="M31" s="234">
        <v>2.6609967112996302</v>
      </c>
      <c r="N31" s="234">
        <v>3.2493310282375347</v>
      </c>
      <c r="O31" s="234">
        <v>3.5359698103730706</v>
      </c>
      <c r="P31" s="234">
        <v>3.8144106377473279</v>
      </c>
      <c r="Q31" s="236">
        <v>4.0709065259503197</v>
      </c>
      <c r="R31" s="237">
        <v>4.0150477960525697</v>
      </c>
    </row>
    <row r="32" spans="1:18" x14ac:dyDescent="0.25">
      <c r="A32" s="86" t="s">
        <v>39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</row>
    <row r="33" spans="1:1" x14ac:dyDescent="0.25">
      <c r="A33" s="1" t="s">
        <v>68</v>
      </c>
    </row>
  </sheetData>
  <mergeCells count="1">
    <mergeCell ref="O8:R8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C31" workbookViewId="0">
      <selection activeCell="Q42" sqref="Q42:R42"/>
    </sheetView>
  </sheetViews>
  <sheetFormatPr defaultColWidth="9.140625" defaultRowHeight="15.75" x14ac:dyDescent="0.25"/>
  <cols>
    <col min="1" max="1" width="22.28515625" style="123" customWidth="1"/>
    <col min="2" max="16" width="10.7109375" style="123" customWidth="1"/>
    <col min="17" max="16384" width="9.140625" style="123"/>
  </cols>
  <sheetData>
    <row r="1" spans="1:18" ht="15" customHeight="1" x14ac:dyDescent="0.25">
      <c r="O1" s="124"/>
    </row>
    <row r="2" spans="1:18" ht="15" customHeight="1" x14ac:dyDescent="0.25">
      <c r="A2" s="1"/>
    </row>
    <row r="3" spans="1:18" ht="15" customHeight="1" x14ac:dyDescent="0.25">
      <c r="A3" s="25" t="s">
        <v>0</v>
      </c>
      <c r="R3" s="24" t="s">
        <v>1</v>
      </c>
    </row>
    <row r="4" spans="1:18" ht="15" customHeight="1" x14ac:dyDescent="0.25">
      <c r="A4" s="25"/>
    </row>
    <row r="5" spans="1:18" ht="15" customHeight="1" x14ac:dyDescent="0.25">
      <c r="A5" s="25" t="s">
        <v>94</v>
      </c>
    </row>
    <row r="6" spans="1:18" ht="15" customHeight="1" x14ac:dyDescent="0.25">
      <c r="A6" s="25" t="s">
        <v>95</v>
      </c>
    </row>
    <row r="7" spans="1:18" ht="15" customHeight="1" x14ac:dyDescent="0.25">
      <c r="A7" s="25" t="s">
        <v>96</v>
      </c>
    </row>
    <row r="8" spans="1:18" ht="15" customHeight="1" thickBot="1" x14ac:dyDescent="0.3">
      <c r="R8" s="125" t="s">
        <v>23</v>
      </c>
    </row>
    <row r="9" spans="1:18" s="1" customFormat="1" ht="37.5" customHeight="1" thickBot="1" x14ac:dyDescent="0.3">
      <c r="A9" s="193" t="s">
        <v>97</v>
      </c>
      <c r="B9" s="194">
        <v>2002</v>
      </c>
      <c r="C9" s="195">
        <v>2003</v>
      </c>
      <c r="D9" s="195">
        <v>2004</v>
      </c>
      <c r="E9" s="195">
        <v>2005</v>
      </c>
      <c r="F9" s="195">
        <v>2006</v>
      </c>
      <c r="G9" s="195">
        <v>2007</v>
      </c>
      <c r="H9" s="195">
        <v>2008</v>
      </c>
      <c r="I9" s="195">
        <v>2009</v>
      </c>
      <c r="J9" s="195">
        <v>2010</v>
      </c>
      <c r="K9" s="195">
        <v>2011</v>
      </c>
      <c r="L9" s="195">
        <v>2012</v>
      </c>
      <c r="M9" s="195">
        <v>2013</v>
      </c>
      <c r="N9" s="195">
        <v>2014</v>
      </c>
      <c r="O9" s="195">
        <v>2015</v>
      </c>
      <c r="P9" s="196">
        <v>2016</v>
      </c>
      <c r="Q9" s="197">
        <v>2017</v>
      </c>
      <c r="R9" s="198">
        <v>2018</v>
      </c>
    </row>
    <row r="10" spans="1:18" ht="20.100000000000001" customHeight="1" x14ac:dyDescent="0.25">
      <c r="A10" s="89" t="s">
        <v>98</v>
      </c>
      <c r="B10" s="130">
        <v>100</v>
      </c>
      <c r="C10" s="130">
        <v>100</v>
      </c>
      <c r="D10" s="130">
        <v>100</v>
      </c>
      <c r="E10" s="130">
        <v>100</v>
      </c>
      <c r="F10" s="130">
        <v>100</v>
      </c>
      <c r="G10" s="130">
        <v>100</v>
      </c>
      <c r="H10" s="130">
        <v>100</v>
      </c>
      <c r="I10" s="130">
        <v>100</v>
      </c>
      <c r="J10" s="130">
        <v>100</v>
      </c>
      <c r="K10" s="130">
        <v>100</v>
      </c>
      <c r="L10" s="130">
        <v>100</v>
      </c>
      <c r="M10" s="130">
        <v>100</v>
      </c>
      <c r="N10" s="130">
        <v>100</v>
      </c>
      <c r="O10" s="130">
        <v>100</v>
      </c>
      <c r="P10" s="130">
        <v>100</v>
      </c>
      <c r="Q10" s="130">
        <v>100</v>
      </c>
      <c r="R10" s="190">
        <v>100</v>
      </c>
    </row>
    <row r="11" spans="1:18" ht="20.100000000000001" customHeight="1" x14ac:dyDescent="0.25">
      <c r="A11" s="131" t="s">
        <v>99</v>
      </c>
      <c r="B11" s="132">
        <v>4.6952554893100036</v>
      </c>
      <c r="C11" s="133">
        <v>4.7471770099684036</v>
      </c>
      <c r="D11" s="133">
        <v>4.9572765539669179</v>
      </c>
      <c r="E11" s="133">
        <v>4.9075883732115555</v>
      </c>
      <c r="F11" s="133">
        <v>5.0373177004962066</v>
      </c>
      <c r="G11" s="133">
        <v>4.985983689738374</v>
      </c>
      <c r="H11" s="133">
        <v>5.03815525210931</v>
      </c>
      <c r="I11" s="133">
        <v>4.9867458434761112</v>
      </c>
      <c r="J11" s="133">
        <v>5.3294338351175679</v>
      </c>
      <c r="K11" s="133">
        <v>5.5074698749149933</v>
      </c>
      <c r="L11" s="133">
        <v>5.3813895494886692</v>
      </c>
      <c r="M11" s="133">
        <v>5.4850560879221524</v>
      </c>
      <c r="N11" s="133">
        <v>5.3310177236072516</v>
      </c>
      <c r="O11" s="133">
        <v>5.3485607986964965</v>
      </c>
      <c r="P11" s="133">
        <v>5.3805964311654142</v>
      </c>
      <c r="Q11" s="134">
        <v>5.5877881101886322</v>
      </c>
      <c r="R11" s="192">
        <v>5.5</v>
      </c>
    </row>
    <row r="12" spans="1:18" ht="20.100000000000001" customHeight="1" x14ac:dyDescent="0.25">
      <c r="A12" s="10" t="s">
        <v>100</v>
      </c>
      <c r="B12" s="107">
        <v>0.50159146365816509</v>
      </c>
      <c r="C12" s="135">
        <v>0.54861948052915877</v>
      </c>
      <c r="D12" s="135">
        <v>0.56210622169018765</v>
      </c>
      <c r="E12" s="135">
        <v>0.57642635716760804</v>
      </c>
      <c r="F12" s="135">
        <v>0.54181301959026773</v>
      </c>
      <c r="G12" s="135">
        <v>0.53077135415216858</v>
      </c>
      <c r="H12" s="135">
        <v>0.55584039204217894</v>
      </c>
      <c r="I12" s="135">
        <v>0.59180248108142453</v>
      </c>
      <c r="J12" s="135">
        <v>0.61525548697669752</v>
      </c>
      <c r="K12" s="135">
        <v>0.63008015244475968</v>
      </c>
      <c r="L12" s="135">
        <v>0.62542515756630745</v>
      </c>
      <c r="M12" s="135">
        <v>0.58371411732542455</v>
      </c>
      <c r="N12" s="135">
        <v>0.58887800728834516</v>
      </c>
      <c r="O12" s="135">
        <v>0.6098170715522101</v>
      </c>
      <c r="P12" s="135">
        <v>0.62947656324384604</v>
      </c>
      <c r="Q12" s="136">
        <v>0.66085964884976089</v>
      </c>
      <c r="R12" s="123">
        <v>0.6</v>
      </c>
    </row>
    <row r="13" spans="1:18" ht="20.100000000000001" customHeight="1" x14ac:dyDescent="0.25">
      <c r="A13" s="137" t="s">
        <v>101</v>
      </c>
      <c r="B13" s="138">
        <v>0.19957863194289605</v>
      </c>
      <c r="C13" s="139">
        <v>0.19658508636597447</v>
      </c>
      <c r="D13" s="139">
        <v>0.19328311624366634</v>
      </c>
      <c r="E13" s="139">
        <v>0.19813010116837637</v>
      </c>
      <c r="F13" s="139">
        <v>0.19348013503471159</v>
      </c>
      <c r="G13" s="139">
        <v>0.2006486973348181</v>
      </c>
      <c r="H13" s="139">
        <v>0.20613056444348862</v>
      </c>
      <c r="I13" s="139">
        <v>0.22225424460619786</v>
      </c>
      <c r="J13" s="139">
        <v>0.21468564055905087</v>
      </c>
      <c r="K13" s="139">
        <v>0.20449388919482783</v>
      </c>
      <c r="L13" s="139">
        <v>0.21055929488204855</v>
      </c>
      <c r="M13" s="139">
        <v>0.21520536741488652</v>
      </c>
      <c r="N13" s="139">
        <v>0.23289163525177947</v>
      </c>
      <c r="O13" s="139">
        <v>0.22720623329161707</v>
      </c>
      <c r="P13" s="139">
        <v>0.21941400849215842</v>
      </c>
      <c r="Q13" s="140">
        <v>0.21677611463525631</v>
      </c>
      <c r="R13" s="191">
        <v>0.2</v>
      </c>
    </row>
    <row r="14" spans="1:18" ht="20.100000000000001" customHeight="1" x14ac:dyDescent="0.25">
      <c r="A14" s="10" t="s">
        <v>102</v>
      </c>
      <c r="B14" s="107">
        <v>1.483982188990961</v>
      </c>
      <c r="C14" s="135">
        <v>1.5054063435864447</v>
      </c>
      <c r="D14" s="135">
        <v>1.5880820513531611</v>
      </c>
      <c r="E14" s="141">
        <v>1.5655173287129467</v>
      </c>
      <c r="F14" s="135">
        <v>1.6573580701687671</v>
      </c>
      <c r="G14" s="135">
        <v>1.5983665502567648</v>
      </c>
      <c r="H14" s="135">
        <v>1.5472125772232976</v>
      </c>
      <c r="I14" s="135">
        <v>1.516928980899283</v>
      </c>
      <c r="J14" s="135">
        <v>1.5666371496493487</v>
      </c>
      <c r="K14" s="135">
        <v>1.6162757552395681</v>
      </c>
      <c r="L14" s="135">
        <v>1.5004424037221002</v>
      </c>
      <c r="M14" s="135">
        <v>1.5577113374484404</v>
      </c>
      <c r="N14" s="135">
        <v>1.4997292255100467</v>
      </c>
      <c r="O14" s="135">
        <v>1.4438168706503902</v>
      </c>
      <c r="P14" s="135">
        <v>1.420364654871207</v>
      </c>
      <c r="Q14" s="136">
        <v>1.4157627026552055</v>
      </c>
      <c r="R14" s="123">
        <v>1.4</v>
      </c>
    </row>
    <row r="15" spans="1:18" ht="20.100000000000001" customHeight="1" x14ac:dyDescent="0.25">
      <c r="A15" s="137" t="s">
        <v>103</v>
      </c>
      <c r="B15" s="138">
        <v>0.16066987600394872</v>
      </c>
      <c r="C15" s="139">
        <v>0.15099859072262281</v>
      </c>
      <c r="D15" s="139">
        <v>0.14418364003520168</v>
      </c>
      <c r="E15" s="139">
        <v>0.14712306356090946</v>
      </c>
      <c r="F15" s="139">
        <v>0.157814117021955</v>
      </c>
      <c r="G15" s="139">
        <v>0.15451822863061804</v>
      </c>
      <c r="H15" s="139">
        <v>0.1556967522785051</v>
      </c>
      <c r="I15" s="139">
        <v>0.17017424647265633</v>
      </c>
      <c r="J15" s="139">
        <v>0.1708546547675395</v>
      </c>
      <c r="K15" s="139">
        <v>0.16688943668259515</v>
      </c>
      <c r="L15" s="139">
        <v>0.16016306347709175</v>
      </c>
      <c r="M15" s="139">
        <v>0.16900542501406174</v>
      </c>
      <c r="N15" s="139">
        <v>0.16861398041167555</v>
      </c>
      <c r="O15" s="139">
        <v>0.17083504026261362</v>
      </c>
      <c r="P15" s="139">
        <v>0.17569960340709098</v>
      </c>
      <c r="Q15" s="140">
        <v>0.1838470286459713</v>
      </c>
      <c r="R15" s="191">
        <v>0.2</v>
      </c>
    </row>
    <row r="16" spans="1:18" ht="20.100000000000001" customHeight="1" x14ac:dyDescent="0.25">
      <c r="A16" s="10" t="s">
        <v>104</v>
      </c>
      <c r="B16" s="107">
        <v>1.7787738581300676</v>
      </c>
      <c r="C16" s="135">
        <v>1.7619922038101734</v>
      </c>
      <c r="D16" s="135">
        <v>1.9038540460901119</v>
      </c>
      <c r="E16" s="135">
        <v>1.8669115818818545</v>
      </c>
      <c r="F16" s="135">
        <v>1.9084450148896654</v>
      </c>
      <c r="G16" s="135">
        <v>1.9059509045654393</v>
      </c>
      <c r="H16" s="135">
        <v>1.9601555572968343</v>
      </c>
      <c r="I16" s="135">
        <v>1.8501160441231983</v>
      </c>
      <c r="J16" s="135">
        <v>2.1278377094048362</v>
      </c>
      <c r="K16" s="135">
        <v>2.2555329006155089</v>
      </c>
      <c r="L16" s="135">
        <v>2.2240128463612745</v>
      </c>
      <c r="M16" s="135">
        <v>2.2736967436068687</v>
      </c>
      <c r="N16" s="135">
        <v>2.1558394706972188</v>
      </c>
      <c r="O16" s="135">
        <v>2.1831913828066778</v>
      </c>
      <c r="P16" s="135">
        <v>2.2030236507658838</v>
      </c>
      <c r="Q16" s="136">
        <v>2.3574031664592305</v>
      </c>
      <c r="R16" s="123">
        <v>2.2999999999999998</v>
      </c>
    </row>
    <row r="17" spans="1:18" ht="20.100000000000001" customHeight="1" x14ac:dyDescent="0.25">
      <c r="A17" s="137" t="s">
        <v>105</v>
      </c>
      <c r="B17" s="138">
        <v>0.21314950284053594</v>
      </c>
      <c r="C17" s="139">
        <v>0.19867833086583764</v>
      </c>
      <c r="D17" s="139">
        <v>0.19536393158451987</v>
      </c>
      <c r="E17" s="139">
        <v>0.1983986398932385</v>
      </c>
      <c r="F17" s="139">
        <v>0.21917126836649656</v>
      </c>
      <c r="G17" s="139">
        <v>0.22102726682590274</v>
      </c>
      <c r="H17" s="139">
        <v>0.22350010144333732</v>
      </c>
      <c r="I17" s="142">
        <v>0.22473948828067911</v>
      </c>
      <c r="J17" s="139">
        <v>0.21199484564435506</v>
      </c>
      <c r="K17" s="139">
        <v>0.21500015405006576</v>
      </c>
      <c r="L17" s="139">
        <v>0.23118219397464446</v>
      </c>
      <c r="M17" s="139">
        <v>0.23939231821104801</v>
      </c>
      <c r="N17" s="139">
        <v>0.23188082860735609</v>
      </c>
      <c r="O17" s="139">
        <v>0.23118388418208868</v>
      </c>
      <c r="P17" s="139">
        <v>0.22879158271454533</v>
      </c>
      <c r="Q17" s="140">
        <v>0.23513800669872539</v>
      </c>
      <c r="R17" s="191">
        <v>0.2</v>
      </c>
    </row>
    <row r="18" spans="1:18" ht="20.100000000000001" customHeight="1" x14ac:dyDescent="0.25">
      <c r="A18" s="10" t="s">
        <v>106</v>
      </c>
      <c r="B18" s="107">
        <v>0.35750996774342908</v>
      </c>
      <c r="C18" s="135">
        <v>0.38489697408819157</v>
      </c>
      <c r="D18" s="135">
        <v>0.37040354697006844</v>
      </c>
      <c r="E18" s="135">
        <v>0.35508130082662215</v>
      </c>
      <c r="F18" s="135">
        <v>0.35923607542434355</v>
      </c>
      <c r="G18" s="135">
        <v>0.37470068797266315</v>
      </c>
      <c r="H18" s="135">
        <v>0.38961930738166806</v>
      </c>
      <c r="I18" s="135">
        <v>0.41073035801267205</v>
      </c>
      <c r="J18" s="135">
        <v>0.42216834811573956</v>
      </c>
      <c r="K18" s="135">
        <v>0.41919758668766749</v>
      </c>
      <c r="L18" s="135">
        <v>0.42960458950520264</v>
      </c>
      <c r="M18" s="135">
        <v>0.44633077890142103</v>
      </c>
      <c r="N18" s="135">
        <v>0.45318457584082855</v>
      </c>
      <c r="O18" s="135">
        <v>0.48251031595089977</v>
      </c>
      <c r="P18" s="135">
        <v>0.5038263676706819</v>
      </c>
      <c r="Q18" s="136">
        <v>0.51800144224448275</v>
      </c>
      <c r="R18" s="123">
        <v>0.5</v>
      </c>
    </row>
    <row r="19" spans="1:18" ht="20.100000000000001" customHeight="1" x14ac:dyDescent="0.25">
      <c r="A19" s="131" t="s">
        <v>107</v>
      </c>
      <c r="B19" s="132">
        <v>13.087676095148165</v>
      </c>
      <c r="C19" s="133">
        <v>12.839268104453119</v>
      </c>
      <c r="D19" s="133">
        <v>12.858130794594905</v>
      </c>
      <c r="E19" s="133">
        <v>13.030890747368737</v>
      </c>
      <c r="F19" s="133">
        <v>13.195881099262706</v>
      </c>
      <c r="G19" s="133">
        <v>13.02787060662736</v>
      </c>
      <c r="H19" s="133">
        <v>13.05876296196409</v>
      </c>
      <c r="I19" s="133">
        <v>13.558361040865064</v>
      </c>
      <c r="J19" s="133">
        <v>13.453162579712741</v>
      </c>
      <c r="K19" s="133">
        <v>13.330937659928654</v>
      </c>
      <c r="L19" s="133">
        <v>13.563858953040683</v>
      </c>
      <c r="M19" s="133">
        <v>13.589189253543573</v>
      </c>
      <c r="N19" s="133">
        <v>13.931574338014824</v>
      </c>
      <c r="O19" s="133">
        <v>14.152927438330632</v>
      </c>
      <c r="P19" s="133">
        <v>14.329880113387411</v>
      </c>
      <c r="Q19" s="134">
        <v>14.479219996375228</v>
      </c>
      <c r="R19" s="192">
        <v>14.3</v>
      </c>
    </row>
    <row r="20" spans="1:18" ht="20.100000000000001" customHeight="1" x14ac:dyDescent="0.25">
      <c r="A20" s="10" t="s">
        <v>108</v>
      </c>
      <c r="B20" s="107">
        <v>1.0695955537697801</v>
      </c>
      <c r="C20" s="135">
        <v>1.1352423356893018</v>
      </c>
      <c r="D20" s="135">
        <v>1.1302320509571244</v>
      </c>
      <c r="E20" s="135">
        <v>1.1565644761688871</v>
      </c>
      <c r="F20" s="135">
        <v>1.233088217946928</v>
      </c>
      <c r="G20" s="135">
        <v>1.1297020297208236</v>
      </c>
      <c r="H20" s="135">
        <v>1.2197686151230362</v>
      </c>
      <c r="I20" s="135">
        <v>1.2299455984524899</v>
      </c>
      <c r="J20" s="135">
        <v>1.1917513249337763</v>
      </c>
      <c r="K20" s="135">
        <v>1.1914758658584743</v>
      </c>
      <c r="L20" s="135">
        <v>1.2563473259244036</v>
      </c>
      <c r="M20" s="135">
        <v>1.2696864703190698</v>
      </c>
      <c r="N20" s="135">
        <v>1.3296877578183031</v>
      </c>
      <c r="O20" s="135">
        <v>1.3088522631292874</v>
      </c>
      <c r="P20" s="135">
        <v>1.360833507300657</v>
      </c>
      <c r="Q20" s="136">
        <v>1.3598639774259447</v>
      </c>
      <c r="R20" s="123">
        <v>1.4</v>
      </c>
    </row>
    <row r="21" spans="1:18" ht="20.100000000000001" customHeight="1" x14ac:dyDescent="0.25">
      <c r="A21" s="137" t="s">
        <v>109</v>
      </c>
      <c r="B21" s="138">
        <v>0.47841855830202734</v>
      </c>
      <c r="C21" s="139">
        <v>0.48982209218146056</v>
      </c>
      <c r="D21" s="139">
        <v>0.48047273019900283</v>
      </c>
      <c r="E21" s="139">
        <v>0.49349999878882778</v>
      </c>
      <c r="F21" s="139">
        <v>0.55450326631846447</v>
      </c>
      <c r="G21" s="139">
        <v>0.50495429301941064</v>
      </c>
      <c r="H21" s="139">
        <v>0.52104070085399457</v>
      </c>
      <c r="I21" s="139">
        <v>0.56844361564605772</v>
      </c>
      <c r="J21" s="139">
        <v>0.57308352930585804</v>
      </c>
      <c r="K21" s="139">
        <v>0.5927581823271183</v>
      </c>
      <c r="L21" s="139">
        <v>0.59478945375970893</v>
      </c>
      <c r="M21" s="139">
        <v>0.58675597911992716</v>
      </c>
      <c r="N21" s="139">
        <v>0.65277392071071183</v>
      </c>
      <c r="O21" s="139">
        <v>0.6529532444310393</v>
      </c>
      <c r="P21" s="139">
        <v>0.66067434175151762</v>
      </c>
      <c r="Q21" s="140">
        <v>0.68899312825037229</v>
      </c>
      <c r="R21" s="191">
        <v>0.7</v>
      </c>
    </row>
    <row r="22" spans="1:18" ht="20.100000000000001" customHeight="1" x14ac:dyDescent="0.25">
      <c r="A22" s="10" t="s">
        <v>110</v>
      </c>
      <c r="B22" s="107">
        <v>1.9290089872530742</v>
      </c>
      <c r="C22" s="135">
        <v>1.902698619200935</v>
      </c>
      <c r="D22" s="135">
        <v>1.8843464760661652</v>
      </c>
      <c r="E22" s="135">
        <v>1.8916314550565714</v>
      </c>
      <c r="F22" s="135">
        <v>1.9299143938706405</v>
      </c>
      <c r="G22" s="135">
        <v>1.8681557605667685</v>
      </c>
      <c r="H22" s="135">
        <v>1.9427459485138707</v>
      </c>
      <c r="I22" s="135">
        <v>2.0161765647709013</v>
      </c>
      <c r="J22" s="135">
        <v>2.0416732640542383</v>
      </c>
      <c r="K22" s="135">
        <v>2.0495429425194556</v>
      </c>
      <c r="L22" s="135">
        <v>2.0140931820529278</v>
      </c>
      <c r="M22" s="135">
        <v>2.0450928179913808</v>
      </c>
      <c r="N22" s="135">
        <v>2.1812684134719924</v>
      </c>
      <c r="O22" s="135">
        <v>2.1786939483563716</v>
      </c>
      <c r="P22" s="135">
        <v>2.2079824203670726</v>
      </c>
      <c r="Q22" s="136">
        <v>2.2464412214475011</v>
      </c>
      <c r="R22" s="123">
        <v>2.2000000000000002</v>
      </c>
    </row>
    <row r="23" spans="1:18" ht="20.100000000000001" customHeight="1" x14ac:dyDescent="0.25">
      <c r="A23" s="137" t="s">
        <v>111</v>
      </c>
      <c r="B23" s="138">
        <v>0.91126540394432665</v>
      </c>
      <c r="C23" s="139">
        <v>0.86530097806762962</v>
      </c>
      <c r="D23" s="139">
        <v>0.8812354813115304</v>
      </c>
      <c r="E23" s="139">
        <v>0.91988669613130392</v>
      </c>
      <c r="F23" s="139">
        <v>0.9500145054454685</v>
      </c>
      <c r="G23" s="139">
        <v>0.96748950354071972</v>
      </c>
      <c r="H23" s="139">
        <v>0.92928264553896278</v>
      </c>
      <c r="I23" s="139">
        <v>0.92831348470635844</v>
      </c>
      <c r="J23" s="139">
        <v>0.93118700677502009</v>
      </c>
      <c r="K23" s="139">
        <v>0.93668525552208726</v>
      </c>
      <c r="L23" s="139">
        <v>0.96395684007380844</v>
      </c>
      <c r="M23" s="139">
        <v>0.96628166743139543</v>
      </c>
      <c r="N23" s="139">
        <v>0.9348161504625162</v>
      </c>
      <c r="O23" s="139">
        <v>0.9548515788163443</v>
      </c>
      <c r="P23" s="139">
        <v>0.95195301903242091</v>
      </c>
      <c r="Q23" s="140">
        <v>0.97662814995920311</v>
      </c>
      <c r="R23" s="191">
        <v>1</v>
      </c>
    </row>
    <row r="24" spans="1:18" ht="20.100000000000001" customHeight="1" x14ac:dyDescent="0.25">
      <c r="A24" s="10" t="s">
        <v>112</v>
      </c>
      <c r="B24" s="107">
        <v>0.85620164773581886</v>
      </c>
      <c r="C24" s="135">
        <v>0.85787806437294545</v>
      </c>
      <c r="D24" s="135">
        <v>0.80489448067638281</v>
      </c>
      <c r="E24" s="135">
        <v>0.80887089626426745</v>
      </c>
      <c r="F24" s="135">
        <v>0.86484538309536585</v>
      </c>
      <c r="G24" s="135">
        <v>0.84219106291105927</v>
      </c>
      <c r="H24" s="135">
        <v>0.86467124233181369</v>
      </c>
      <c r="I24" s="135">
        <v>0.90699217836952906</v>
      </c>
      <c r="J24" s="135">
        <v>0.86268171889810652</v>
      </c>
      <c r="K24" s="135">
        <v>0.84794098575169641</v>
      </c>
      <c r="L24" s="135">
        <v>0.88246037602144711</v>
      </c>
      <c r="M24" s="135">
        <v>0.86985397228774486</v>
      </c>
      <c r="N24" s="135">
        <v>0.91602207327618668</v>
      </c>
      <c r="O24" s="135">
        <v>0.9363556487410527</v>
      </c>
      <c r="P24" s="135">
        <v>0.9428283560398536</v>
      </c>
      <c r="Q24" s="136">
        <v>0.94764945530326772</v>
      </c>
      <c r="R24" s="123">
        <v>0.9</v>
      </c>
    </row>
    <row r="25" spans="1:18" ht="20.100000000000001" customHeight="1" x14ac:dyDescent="0.25">
      <c r="A25" s="137" t="s">
        <v>113</v>
      </c>
      <c r="B25" s="138">
        <v>2.4218390504596496</v>
      </c>
      <c r="C25" s="139">
        <v>2.259427606680664</v>
      </c>
      <c r="D25" s="139">
        <v>2.2976711012104518</v>
      </c>
      <c r="E25" s="139">
        <v>2.3145989078296458</v>
      </c>
      <c r="F25" s="139">
        <v>2.3028199360634125</v>
      </c>
      <c r="G25" s="139">
        <v>2.2960767443355152</v>
      </c>
      <c r="H25" s="139">
        <v>2.2642571360366626</v>
      </c>
      <c r="I25" s="139">
        <v>2.393039804010253</v>
      </c>
      <c r="J25" s="139">
        <v>2.5011216466933108</v>
      </c>
      <c r="K25" s="139">
        <v>2.5171833483434054</v>
      </c>
      <c r="L25" s="139">
        <v>2.6582642404105061</v>
      </c>
      <c r="M25" s="139">
        <v>2.6474182223013809</v>
      </c>
      <c r="N25" s="139">
        <v>2.6846152553671092</v>
      </c>
      <c r="O25" s="139">
        <v>2.6178993273839568</v>
      </c>
      <c r="P25" s="139">
        <v>2.6692908565303219</v>
      </c>
      <c r="Q25" s="140">
        <v>2.7577372753036813</v>
      </c>
      <c r="R25" s="191">
        <v>2.7</v>
      </c>
    </row>
    <row r="26" spans="1:18" ht="20.100000000000001" customHeight="1" x14ac:dyDescent="0.25">
      <c r="A26" s="10" t="s">
        <v>114</v>
      </c>
      <c r="B26" s="107">
        <v>0.77491613978830687</v>
      </c>
      <c r="C26" s="135">
        <v>0.73483089614133923</v>
      </c>
      <c r="D26" s="135">
        <v>0.71740000948483951</v>
      </c>
      <c r="E26" s="135">
        <v>0.71338026354093642</v>
      </c>
      <c r="F26" s="135">
        <v>0.7219768641891543</v>
      </c>
      <c r="G26" s="135">
        <v>0.73049062773997731</v>
      </c>
      <c r="H26" s="135">
        <v>0.71587473237427879</v>
      </c>
      <c r="I26" s="135">
        <v>0.72553561648649922</v>
      </c>
      <c r="J26" s="135">
        <v>0.6982528610104346</v>
      </c>
      <c r="K26" s="135">
        <v>0.72336740103472619</v>
      </c>
      <c r="L26" s="135">
        <v>0.71967029440758157</v>
      </c>
      <c r="M26" s="135">
        <v>0.69927219903551641</v>
      </c>
      <c r="N26" s="135">
        <v>0.70903839457662254</v>
      </c>
      <c r="O26" s="135">
        <v>0.7733298498042841</v>
      </c>
      <c r="P26" s="135">
        <v>0.78912947148566825</v>
      </c>
      <c r="Q26" s="136">
        <v>0.80268734018751442</v>
      </c>
      <c r="R26" s="123">
        <v>0.8</v>
      </c>
    </row>
    <row r="27" spans="1:18" ht="20.100000000000001" customHeight="1" x14ac:dyDescent="0.25">
      <c r="A27" s="137" t="s">
        <v>115</v>
      </c>
      <c r="B27" s="138">
        <v>0.6940208367559999</v>
      </c>
      <c r="C27" s="139">
        <v>0.68392974502180082</v>
      </c>
      <c r="D27" s="139">
        <v>0.68120289407027323</v>
      </c>
      <c r="E27" s="139">
        <v>0.66480335005975955</v>
      </c>
      <c r="F27" s="139">
        <v>0.68147495980569839</v>
      </c>
      <c r="G27" s="139">
        <v>0.66973119794585967</v>
      </c>
      <c r="H27" s="139">
        <v>0.68873743208060922</v>
      </c>
      <c r="I27" s="139">
        <v>0.65127473826607718</v>
      </c>
      <c r="J27" s="139">
        <v>0.67951448489783339</v>
      </c>
      <c r="K27" s="139">
        <v>0.66512182565166422</v>
      </c>
      <c r="L27" s="139">
        <v>0.68234306182858051</v>
      </c>
      <c r="M27" s="139">
        <v>0.66276278109183751</v>
      </c>
      <c r="N27" s="139">
        <v>0.64842944610528541</v>
      </c>
      <c r="O27" s="139">
        <v>0.6430603765838826</v>
      </c>
      <c r="P27" s="139">
        <v>0.62016423374022489</v>
      </c>
      <c r="Q27" s="143">
        <v>0.61828639958577714</v>
      </c>
      <c r="R27" s="191">
        <v>0.6</v>
      </c>
    </row>
    <row r="28" spans="1:18" ht="20.100000000000001" customHeight="1" x14ac:dyDescent="0.25">
      <c r="A28" s="10" t="s">
        <v>116</v>
      </c>
      <c r="B28" s="107">
        <v>3.9524099171391831</v>
      </c>
      <c r="C28" s="135">
        <v>3.9101377670970452</v>
      </c>
      <c r="D28" s="135">
        <v>3.9806755706191348</v>
      </c>
      <c r="E28" s="135">
        <v>4.0676547035285404</v>
      </c>
      <c r="F28" s="135">
        <v>3.957243572527573</v>
      </c>
      <c r="G28" s="135">
        <v>4.0190793868472268</v>
      </c>
      <c r="H28" s="135">
        <v>3.9123845091108613</v>
      </c>
      <c r="I28" s="135">
        <v>4.1386394401568998</v>
      </c>
      <c r="J28" s="135">
        <v>3.9738967431441625</v>
      </c>
      <c r="K28" s="135">
        <v>3.8068618529200253</v>
      </c>
      <c r="L28" s="135">
        <v>3.7919341785617187</v>
      </c>
      <c r="M28" s="135">
        <v>3.8420651439653222</v>
      </c>
      <c r="N28" s="135">
        <v>3.8749229262260978</v>
      </c>
      <c r="O28" s="135">
        <v>4.0869312010844139</v>
      </c>
      <c r="P28" s="135">
        <v>4.1270239071396722</v>
      </c>
      <c r="Q28" s="108">
        <v>4.0809330489119677</v>
      </c>
      <c r="R28" s="123">
        <v>4.0999999999999996</v>
      </c>
    </row>
    <row r="29" spans="1:18" ht="20.100000000000001" customHeight="1" x14ac:dyDescent="0.25">
      <c r="A29" s="131" t="s">
        <v>117</v>
      </c>
      <c r="B29" s="132">
        <v>57.382932210541895</v>
      </c>
      <c r="C29" s="133">
        <v>56.451165743455199</v>
      </c>
      <c r="D29" s="133">
        <v>56.481429017951434</v>
      </c>
      <c r="E29" s="133">
        <v>57.507921340399562</v>
      </c>
      <c r="F29" s="133">
        <v>57.705739741064065</v>
      </c>
      <c r="G29" s="133">
        <v>57.360818687614447</v>
      </c>
      <c r="H29" s="133">
        <v>56.964852451114034</v>
      </c>
      <c r="I29" s="133">
        <v>56.267079336787937</v>
      </c>
      <c r="J29" s="133">
        <v>56.126445324628314</v>
      </c>
      <c r="K29" s="133">
        <v>56.108939370837149</v>
      </c>
      <c r="L29" s="133">
        <v>55.933251651748137</v>
      </c>
      <c r="M29" s="133">
        <v>55.306723152293159</v>
      </c>
      <c r="N29" s="133">
        <v>54.935397223641459</v>
      </c>
      <c r="O29" s="133">
        <v>54.016896397907345</v>
      </c>
      <c r="P29" s="133">
        <v>53.166466736088445</v>
      </c>
      <c r="Q29" s="134">
        <v>52.872529979471707</v>
      </c>
      <c r="R29" s="192">
        <v>53.1</v>
      </c>
    </row>
    <row r="30" spans="1:18" ht="20.100000000000001" customHeight="1" x14ac:dyDescent="0.25">
      <c r="A30" s="10" t="s">
        <v>118</v>
      </c>
      <c r="B30" s="107">
        <v>8.3337000791479152</v>
      </c>
      <c r="C30" s="135">
        <v>8.393088356858776</v>
      </c>
      <c r="D30" s="135">
        <v>8.7789976447288502</v>
      </c>
      <c r="E30" s="135">
        <v>8.6780512486612267</v>
      </c>
      <c r="F30" s="135">
        <v>8.826062155797274</v>
      </c>
      <c r="G30" s="135">
        <v>8.8357354779289317</v>
      </c>
      <c r="H30" s="135">
        <v>8.9590115734924112</v>
      </c>
      <c r="I30" s="135">
        <v>8.6240760708158692</v>
      </c>
      <c r="J30" s="135">
        <v>9.0359558097101704</v>
      </c>
      <c r="K30" s="135">
        <v>9.1428190463290395</v>
      </c>
      <c r="L30" s="135">
        <v>9.1859787376309878</v>
      </c>
      <c r="M30" s="135">
        <v>9.1530341343848978</v>
      </c>
      <c r="N30" s="135">
        <v>8.9399239580021437</v>
      </c>
      <c r="O30" s="135">
        <v>8.6616021074236524</v>
      </c>
      <c r="P30" s="135">
        <v>8.6902210437440299</v>
      </c>
      <c r="Q30" s="108">
        <v>8.7524096965662537</v>
      </c>
      <c r="R30" s="123">
        <v>8.8000000000000007</v>
      </c>
    </row>
    <row r="31" spans="1:18" ht="20.100000000000001" customHeight="1" x14ac:dyDescent="0.25">
      <c r="A31" s="137" t="s">
        <v>119</v>
      </c>
      <c r="B31" s="138">
        <v>1.8168476441394645</v>
      </c>
      <c r="C31" s="139">
        <v>1.8346924357131571</v>
      </c>
      <c r="D31" s="139">
        <v>2.0295039489353019</v>
      </c>
      <c r="E31" s="139">
        <v>2.1662638583873761</v>
      </c>
      <c r="F31" s="139">
        <v>2.218924249003035</v>
      </c>
      <c r="G31" s="139">
        <v>2.2298724816368165</v>
      </c>
      <c r="H31" s="139">
        <v>2.3181904399798383</v>
      </c>
      <c r="I31" s="139">
        <v>2.0766439784060875</v>
      </c>
      <c r="J31" s="139">
        <v>2.1954102810677663</v>
      </c>
      <c r="K31" s="139">
        <v>2.42154871725731</v>
      </c>
      <c r="L31" s="139">
        <v>2.4269243024011971</v>
      </c>
      <c r="M31" s="139">
        <v>2.1996010572865354</v>
      </c>
      <c r="N31" s="139">
        <v>2.2284968583340068</v>
      </c>
      <c r="O31" s="139">
        <v>2.00750927139249</v>
      </c>
      <c r="P31" s="139">
        <v>1.7428308658906957</v>
      </c>
      <c r="Q31" s="143">
        <v>1.7218041926451626</v>
      </c>
      <c r="R31" s="191">
        <v>2</v>
      </c>
    </row>
    <row r="32" spans="1:18" ht="20.100000000000001" customHeight="1" x14ac:dyDescent="0.25">
      <c r="A32" s="10" t="s">
        <v>120</v>
      </c>
      <c r="B32" s="107">
        <v>12.379936221069755</v>
      </c>
      <c r="C32" s="135">
        <v>11.795497135514871</v>
      </c>
      <c r="D32" s="135">
        <v>12.320602088600712</v>
      </c>
      <c r="E32" s="135">
        <v>12.431216597660212</v>
      </c>
      <c r="F32" s="135">
        <v>12.440108466959575</v>
      </c>
      <c r="G32" s="135">
        <v>11.899521897323384</v>
      </c>
      <c r="H32" s="135">
        <v>12.16430071353971</v>
      </c>
      <c r="I32" s="135">
        <v>11.750562007959932</v>
      </c>
      <c r="J32" s="135">
        <v>11.57683514319719</v>
      </c>
      <c r="K32" s="135">
        <v>11.716708111279777</v>
      </c>
      <c r="L32" s="135">
        <v>11.940054605546223</v>
      </c>
      <c r="M32" s="135">
        <v>11.783026402929799</v>
      </c>
      <c r="N32" s="135">
        <v>11.612429965371749</v>
      </c>
      <c r="O32" s="135">
        <v>10.993368374079363</v>
      </c>
      <c r="P32" s="135">
        <v>10.21485302533056</v>
      </c>
      <c r="Q32" s="108">
        <v>10.197931527535918</v>
      </c>
      <c r="R32" s="123">
        <v>10.8</v>
      </c>
    </row>
    <row r="33" spans="1:18" ht="20.100000000000001" customHeight="1" x14ac:dyDescent="0.25">
      <c r="A33" s="137" t="s">
        <v>121</v>
      </c>
      <c r="B33" s="138">
        <v>34.852448266184751</v>
      </c>
      <c r="C33" s="139">
        <v>34.4278878153684</v>
      </c>
      <c r="D33" s="139">
        <v>33.352325335686565</v>
      </c>
      <c r="E33" s="139">
        <v>34.232389635690737</v>
      </c>
      <c r="F33" s="139">
        <v>34.220644869304181</v>
      </c>
      <c r="G33" s="139">
        <v>34.395688830725319</v>
      </c>
      <c r="H33" s="139">
        <v>33.523349724102061</v>
      </c>
      <c r="I33" s="139">
        <v>33.815797279606052</v>
      </c>
      <c r="J33" s="139">
        <v>33.318244090653188</v>
      </c>
      <c r="K33" s="139">
        <v>32.827863495971016</v>
      </c>
      <c r="L33" s="139">
        <v>32.380294006169727</v>
      </c>
      <c r="M33" s="139">
        <v>32.171061557691921</v>
      </c>
      <c r="N33" s="139">
        <v>32.154546441933562</v>
      </c>
      <c r="O33" s="139">
        <v>32.354416645011838</v>
      </c>
      <c r="P33" s="139">
        <v>32.51856180112317</v>
      </c>
      <c r="Q33" s="143">
        <v>32.200384562724373</v>
      </c>
      <c r="R33" s="191">
        <v>31.6</v>
      </c>
    </row>
    <row r="34" spans="1:18" ht="20.100000000000001" customHeight="1" x14ac:dyDescent="0.25">
      <c r="A34" s="16" t="s">
        <v>122</v>
      </c>
      <c r="B34" s="106">
        <v>16.225610131472319</v>
      </c>
      <c r="C34" s="130">
        <v>17.082174789935266</v>
      </c>
      <c r="D34" s="130">
        <v>16.767334772697101</v>
      </c>
      <c r="E34" s="130">
        <v>15.911682741919517</v>
      </c>
      <c r="F34" s="130">
        <v>15.619098618585198</v>
      </c>
      <c r="G34" s="130">
        <v>16.062665379946534</v>
      </c>
      <c r="H34" s="130">
        <v>15.994290424365174</v>
      </c>
      <c r="I34" s="130">
        <v>15.904975407325345</v>
      </c>
      <c r="J34" s="130">
        <v>15.959980565238965</v>
      </c>
      <c r="K34" s="130">
        <v>15.909191806313434</v>
      </c>
      <c r="L34" s="130">
        <v>15.888681314135484</v>
      </c>
      <c r="M34" s="130">
        <v>16.5106720296614</v>
      </c>
      <c r="N34" s="130">
        <v>16.412212067413961</v>
      </c>
      <c r="O34" s="130">
        <v>16.812389516718113</v>
      </c>
      <c r="P34" s="130">
        <v>17.024622133781644</v>
      </c>
      <c r="Q34" s="144">
        <v>17.0387889687923</v>
      </c>
      <c r="R34" s="190">
        <v>17.100000000000001</v>
      </c>
    </row>
    <row r="35" spans="1:18" ht="20.100000000000001" customHeight="1" x14ac:dyDescent="0.25">
      <c r="A35" s="137" t="s">
        <v>123</v>
      </c>
      <c r="B35" s="138">
        <v>5.9266838452536525</v>
      </c>
      <c r="C35" s="139">
        <v>6.4052731262791847</v>
      </c>
      <c r="D35" s="139">
        <v>6.3057822679109501</v>
      </c>
      <c r="E35" s="139">
        <v>5.8723586795932228</v>
      </c>
      <c r="F35" s="139">
        <v>5.7128521226214311</v>
      </c>
      <c r="G35" s="139">
        <v>6.0732691633320588</v>
      </c>
      <c r="H35" s="139">
        <v>5.9709201153846907</v>
      </c>
      <c r="I35" s="139">
        <v>5.9007887978851823</v>
      </c>
      <c r="J35" s="139">
        <v>5.7955255239582639</v>
      </c>
      <c r="K35" s="139">
        <v>5.8752245240468755</v>
      </c>
      <c r="L35" s="139">
        <v>5.9321794153461855</v>
      </c>
      <c r="M35" s="139">
        <v>6.2547821753522124</v>
      </c>
      <c r="N35" s="139">
        <v>6.0233091373633574</v>
      </c>
      <c r="O35" s="139">
        <v>6.2871283058567675</v>
      </c>
      <c r="P35" s="139">
        <v>6.408944344820708</v>
      </c>
      <c r="Q35" s="143">
        <v>6.4006458344015984</v>
      </c>
      <c r="R35" s="191">
        <v>6.3</v>
      </c>
    </row>
    <row r="36" spans="1:18" ht="20.100000000000001" customHeight="1" x14ac:dyDescent="0.25">
      <c r="A36" s="10" t="s">
        <v>124</v>
      </c>
      <c r="B36" s="107">
        <v>3.6594813846395313</v>
      </c>
      <c r="C36" s="135">
        <v>3.7311016201803708</v>
      </c>
      <c r="D36" s="135">
        <v>3.7603841088976768</v>
      </c>
      <c r="E36" s="135">
        <v>3.7570176871934895</v>
      </c>
      <c r="F36" s="135">
        <v>3.77942898968886</v>
      </c>
      <c r="G36" s="135">
        <v>3.813164172566557</v>
      </c>
      <c r="H36" s="135">
        <v>3.9062684697923791</v>
      </c>
      <c r="I36" s="135">
        <v>3.8732976692697858</v>
      </c>
      <c r="J36" s="135">
        <v>3.9560488970822911</v>
      </c>
      <c r="K36" s="135">
        <v>3.9774480777902217</v>
      </c>
      <c r="L36" s="135">
        <v>3.9834727409491086</v>
      </c>
      <c r="M36" s="135">
        <v>4.0233978330785707</v>
      </c>
      <c r="N36" s="135">
        <v>4.1971855471910864</v>
      </c>
      <c r="O36" s="135">
        <v>4.1542443432191272</v>
      </c>
      <c r="P36" s="135">
        <v>4.0953054800447131</v>
      </c>
      <c r="Q36" s="145">
        <v>4.2105199648386247</v>
      </c>
      <c r="R36" s="123">
        <v>4.3</v>
      </c>
    </row>
    <row r="37" spans="1:18" ht="20.100000000000001" customHeight="1" x14ac:dyDescent="0.25">
      <c r="A37" s="137" t="s">
        <v>125</v>
      </c>
      <c r="B37" s="138">
        <v>6.639444901579135</v>
      </c>
      <c r="C37" s="139">
        <v>6.9458000434757086</v>
      </c>
      <c r="D37" s="139">
        <v>6.7011683958884714</v>
      </c>
      <c r="E37" s="139">
        <v>6.2823063751328041</v>
      </c>
      <c r="F37" s="139">
        <v>6.1268175062749046</v>
      </c>
      <c r="G37" s="139">
        <v>6.1762320440479179</v>
      </c>
      <c r="H37" s="139">
        <v>6.1171018391881038</v>
      </c>
      <c r="I37" s="139">
        <v>6.130888940170375</v>
      </c>
      <c r="J37" s="139">
        <v>6.2084061441984106</v>
      </c>
      <c r="K37" s="139">
        <v>6.056519204476337</v>
      </c>
      <c r="L37" s="139">
        <v>5.9730291578401893</v>
      </c>
      <c r="M37" s="139">
        <v>6.2324920212306152</v>
      </c>
      <c r="N37" s="139">
        <v>6.1917173828595189</v>
      </c>
      <c r="O37" s="139">
        <v>6.3710168676422176</v>
      </c>
      <c r="P37" s="139">
        <v>6.5203723089162251</v>
      </c>
      <c r="Q37" s="143">
        <v>6.4276231695520769</v>
      </c>
      <c r="R37" s="191">
        <v>6.5</v>
      </c>
    </row>
    <row r="38" spans="1:18" ht="20.100000000000001" customHeight="1" x14ac:dyDescent="0.25">
      <c r="A38" s="16" t="s">
        <v>126</v>
      </c>
      <c r="B38" s="106">
        <v>8.6085260735276155</v>
      </c>
      <c r="C38" s="130">
        <v>8.8802143521880161</v>
      </c>
      <c r="D38" s="130">
        <v>8.9358288607896412</v>
      </c>
      <c r="E38" s="130">
        <v>8.6419167971006274</v>
      </c>
      <c r="F38" s="130">
        <v>8.4419628405918292</v>
      </c>
      <c r="G38" s="130">
        <v>8.5626616360732832</v>
      </c>
      <c r="H38" s="130">
        <v>8.9439389104474056</v>
      </c>
      <c r="I38" s="130">
        <v>9.2828383715455409</v>
      </c>
      <c r="J38" s="130">
        <v>9.130977695302418</v>
      </c>
      <c r="K38" s="130">
        <v>9.1434612880057795</v>
      </c>
      <c r="L38" s="130">
        <v>9.2328185315870108</v>
      </c>
      <c r="M38" s="130">
        <v>9.1083594765797233</v>
      </c>
      <c r="N38" s="130">
        <v>9.3897986473225092</v>
      </c>
      <c r="O38" s="130">
        <v>9.6692258483474181</v>
      </c>
      <c r="P38" s="130">
        <v>10.098434585577079</v>
      </c>
      <c r="Q38" s="144">
        <v>10.021672945172147</v>
      </c>
      <c r="R38" s="190">
        <v>9.9</v>
      </c>
    </row>
    <row r="39" spans="1:18" ht="20.100000000000001" customHeight="1" x14ac:dyDescent="0.25">
      <c r="A39" s="137" t="s">
        <v>127</v>
      </c>
      <c r="B39" s="138">
        <v>1.1042829414836375</v>
      </c>
      <c r="C39" s="139">
        <v>1.2716645668482744</v>
      </c>
      <c r="D39" s="139">
        <v>1.1938344309798978</v>
      </c>
      <c r="E39" s="139">
        <v>1.0930354624948657</v>
      </c>
      <c r="F39" s="139">
        <v>1.1068042392588442</v>
      </c>
      <c r="G39" s="139">
        <v>1.1059506283294189</v>
      </c>
      <c r="H39" s="139">
        <v>1.1646802677945189</v>
      </c>
      <c r="I39" s="139">
        <v>1.1856368233948473</v>
      </c>
      <c r="J39" s="139">
        <v>1.216482697224796</v>
      </c>
      <c r="K39" s="139">
        <v>1.2597886210721509</v>
      </c>
      <c r="L39" s="139">
        <v>1.2879811430946138</v>
      </c>
      <c r="M39" s="139">
        <v>1.2979772528116418</v>
      </c>
      <c r="N39" s="139">
        <v>1.3661667729135738</v>
      </c>
      <c r="O39" s="139">
        <v>1.3856822250412189</v>
      </c>
      <c r="P39" s="139">
        <v>1.4658177387184947</v>
      </c>
      <c r="Q39" s="143">
        <v>1.4638846344636636</v>
      </c>
      <c r="R39" s="191">
        <v>1.5</v>
      </c>
    </row>
    <row r="40" spans="1:18" ht="20.100000000000001" customHeight="1" x14ac:dyDescent="0.25">
      <c r="A40" s="10" t="s">
        <v>128</v>
      </c>
      <c r="B40" s="107">
        <v>1.2890123955320969</v>
      </c>
      <c r="C40" s="135">
        <v>1.5540086080454947</v>
      </c>
      <c r="D40" s="135">
        <v>1.705460313483572</v>
      </c>
      <c r="E40" s="135">
        <v>1.5782410027634104</v>
      </c>
      <c r="F40" s="135">
        <v>1.2741565768432959</v>
      </c>
      <c r="G40" s="135">
        <v>1.3979375928925748</v>
      </c>
      <c r="H40" s="135">
        <v>1.5821742957302036</v>
      </c>
      <c r="I40" s="135">
        <v>1.5809419400464271</v>
      </c>
      <c r="J40" s="135">
        <v>1.4565924848644274</v>
      </c>
      <c r="K40" s="135">
        <v>1.580162717541399</v>
      </c>
      <c r="L40" s="135">
        <v>1.6546139609035955</v>
      </c>
      <c r="M40" s="135">
        <v>1.6732800920515805</v>
      </c>
      <c r="N40" s="135">
        <v>1.7517796757305852</v>
      </c>
      <c r="O40" s="135">
        <v>1.7915632865214599</v>
      </c>
      <c r="P40" s="135">
        <v>1.9759087673319624</v>
      </c>
      <c r="Q40" s="145">
        <v>1.926156970942499</v>
      </c>
      <c r="R40" s="123">
        <v>2</v>
      </c>
    </row>
    <row r="41" spans="1:18" ht="20.100000000000001" customHeight="1" x14ac:dyDescent="0.25">
      <c r="A41" s="137" t="s">
        <v>129</v>
      </c>
      <c r="B41" s="138">
        <v>2.5946866422271917</v>
      </c>
      <c r="C41" s="139">
        <v>2.6518745581727443</v>
      </c>
      <c r="D41" s="139">
        <v>2.6103324427993173</v>
      </c>
      <c r="E41" s="139">
        <v>2.4815948187333139</v>
      </c>
      <c r="F41" s="139">
        <v>2.5472786233378808</v>
      </c>
      <c r="G41" s="139">
        <v>2.6251347391339848</v>
      </c>
      <c r="H41" s="139">
        <v>2.6502502321701362</v>
      </c>
      <c r="I41" s="139">
        <v>2.7862180322926227</v>
      </c>
      <c r="J41" s="139">
        <v>2.7476663254585394</v>
      </c>
      <c r="K41" s="139">
        <v>2.7716209608430997</v>
      </c>
      <c r="L41" s="139">
        <v>2.88192609865408</v>
      </c>
      <c r="M41" s="139">
        <v>2.8377904786796448</v>
      </c>
      <c r="N41" s="139">
        <v>2.855453656531008</v>
      </c>
      <c r="O41" s="139">
        <v>2.8959075803909129</v>
      </c>
      <c r="P41" s="139">
        <v>2.8990983222720872</v>
      </c>
      <c r="Q41" s="143">
        <v>2.9149231493587218</v>
      </c>
      <c r="R41" s="191">
        <v>2.8</v>
      </c>
    </row>
    <row r="42" spans="1:18" ht="20.100000000000001" customHeight="1" thickBot="1" x14ac:dyDescent="0.3">
      <c r="A42" s="10" t="s">
        <v>130</v>
      </c>
      <c r="B42" s="107">
        <v>3.6205440942846905</v>
      </c>
      <c r="C42" s="135">
        <v>3.402666619121502</v>
      </c>
      <c r="D42" s="135">
        <v>3.4262016735268532</v>
      </c>
      <c r="E42" s="135">
        <v>3.4890455131090374</v>
      </c>
      <c r="F42" s="135">
        <v>3.5137234011518097</v>
      </c>
      <c r="G42" s="135">
        <v>3.4336386757173059</v>
      </c>
      <c r="H42" s="135">
        <v>3.5468341147525466</v>
      </c>
      <c r="I42" s="135">
        <v>3.7300415758116436</v>
      </c>
      <c r="J42" s="135">
        <v>3.7102361877546541</v>
      </c>
      <c r="K42" s="135">
        <v>3.5318889885491305</v>
      </c>
      <c r="L42" s="135">
        <v>3.4082973289347214</v>
      </c>
      <c r="M42" s="135">
        <v>3.2993116530368565</v>
      </c>
      <c r="N42" s="135">
        <v>3.4163985421473435</v>
      </c>
      <c r="O42" s="135">
        <v>3.5960727563938284</v>
      </c>
      <c r="P42" s="135">
        <v>3.7576097572545355</v>
      </c>
      <c r="Q42" s="236">
        <v>3.7167081904072639</v>
      </c>
      <c r="R42" s="236">
        <v>3.6</v>
      </c>
    </row>
    <row r="43" spans="1:18" ht="106.5" customHeight="1" x14ac:dyDescent="0.25">
      <c r="A43" s="249" t="s">
        <v>131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1"/>
    </row>
  </sheetData>
  <mergeCells count="1">
    <mergeCell ref="A43:P4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B1" workbookViewId="0">
      <selection activeCell="R46" sqref="R46"/>
    </sheetView>
  </sheetViews>
  <sheetFormatPr defaultColWidth="9.140625" defaultRowHeight="15.75" x14ac:dyDescent="0.25"/>
  <cols>
    <col min="1" max="1" width="22.28515625" style="123" customWidth="1"/>
    <col min="2" max="15" width="10.7109375" style="123" customWidth="1"/>
    <col min="16" max="16" width="9.140625" style="123"/>
    <col min="17" max="17" width="9.42578125" style="123" customWidth="1"/>
    <col min="18" max="16384" width="9.140625" style="123"/>
  </cols>
  <sheetData>
    <row r="1" spans="1:18" ht="15" customHeight="1" x14ac:dyDescent="0.25">
      <c r="O1" s="124"/>
    </row>
    <row r="2" spans="1:18" ht="15" customHeight="1" x14ac:dyDescent="0.25">
      <c r="A2" s="1"/>
    </row>
    <row r="3" spans="1:18" ht="15" customHeight="1" x14ac:dyDescent="0.25">
      <c r="A3" s="25" t="s">
        <v>0</v>
      </c>
      <c r="Q3" s="24" t="s">
        <v>1</v>
      </c>
    </row>
    <row r="4" spans="1:18" ht="15" customHeight="1" x14ac:dyDescent="0.25">
      <c r="A4" s="25"/>
    </row>
    <row r="5" spans="1:18" ht="15" customHeight="1" x14ac:dyDescent="0.25">
      <c r="A5" s="25" t="s">
        <v>132</v>
      </c>
    </row>
    <row r="6" spans="1:18" ht="15" customHeight="1" x14ac:dyDescent="0.25">
      <c r="A6" s="25" t="s">
        <v>133</v>
      </c>
    </row>
    <row r="7" spans="1:18" ht="15" customHeight="1" x14ac:dyDescent="0.25">
      <c r="A7" s="25" t="s">
        <v>158</v>
      </c>
    </row>
    <row r="8" spans="1:18" ht="15" customHeight="1" thickBot="1" x14ac:dyDescent="0.3">
      <c r="P8" s="31"/>
      <c r="Q8" s="31" t="s">
        <v>23</v>
      </c>
    </row>
    <row r="9" spans="1:18" s="1" customFormat="1" ht="37.5" customHeight="1" thickBot="1" x14ac:dyDescent="0.3">
      <c r="A9" s="126" t="s">
        <v>97</v>
      </c>
      <c r="B9" s="127">
        <v>2003</v>
      </c>
      <c r="C9" s="128">
        <v>2004</v>
      </c>
      <c r="D9" s="128">
        <v>2005</v>
      </c>
      <c r="E9" s="128">
        <v>2006</v>
      </c>
      <c r="F9" s="128">
        <v>2007</v>
      </c>
      <c r="G9" s="128">
        <v>2008</v>
      </c>
      <c r="H9" s="128">
        <v>2009</v>
      </c>
      <c r="I9" s="128">
        <v>2010</v>
      </c>
      <c r="J9" s="128">
        <v>2011</v>
      </c>
      <c r="K9" s="128">
        <v>2012</v>
      </c>
      <c r="L9" s="128">
        <v>2013</v>
      </c>
      <c r="M9" s="128">
        <v>2014</v>
      </c>
      <c r="N9" s="128">
        <v>2015</v>
      </c>
      <c r="O9" s="129">
        <v>2016</v>
      </c>
      <c r="P9" s="128">
        <v>2017</v>
      </c>
      <c r="Q9" s="128">
        <v>2018</v>
      </c>
    </row>
    <row r="10" spans="1:18" ht="20.100000000000001" customHeight="1" x14ac:dyDescent="0.25">
      <c r="A10" s="146" t="s">
        <v>98</v>
      </c>
      <c r="B10" s="133">
        <v>1.140828931269855</v>
      </c>
      <c r="C10" s="133">
        <v>5.7599655830962604</v>
      </c>
      <c r="D10" s="133">
        <v>3.2021312605960528</v>
      </c>
      <c r="E10" s="133">
        <v>3.961988297674135</v>
      </c>
      <c r="F10" s="133">
        <v>6.0698711759404222</v>
      </c>
      <c r="G10" s="133">
        <v>5.0941942936278295</v>
      </c>
      <c r="H10" s="133">
        <v>-0.12581137383896879</v>
      </c>
      <c r="I10" s="133">
        <v>7.5282262791049437</v>
      </c>
      <c r="J10" s="133">
        <v>3.9744230794471092</v>
      </c>
      <c r="K10" s="133">
        <v>1.9211759850946031</v>
      </c>
      <c r="L10" s="133">
        <v>3.0048226702888536</v>
      </c>
      <c r="M10" s="133">
        <v>0.50395655751429569</v>
      </c>
      <c r="N10" s="133">
        <v>-3.5457770257123267</v>
      </c>
      <c r="O10" s="147">
        <v>-3.305454313170253</v>
      </c>
      <c r="P10" s="147">
        <v>1.3538202806305133</v>
      </c>
      <c r="Q10" s="147">
        <v>1.7836667613698953</v>
      </c>
      <c r="R10" s="255"/>
    </row>
    <row r="11" spans="1:18" ht="20.100000000000001" customHeight="1" x14ac:dyDescent="0.25">
      <c r="A11" s="89" t="s">
        <v>99</v>
      </c>
      <c r="B11" s="106" t="s">
        <v>48</v>
      </c>
      <c r="C11" s="106" t="s">
        <v>48</v>
      </c>
      <c r="D11" s="106" t="s">
        <v>48</v>
      </c>
      <c r="E11" s="106" t="s">
        <v>48</v>
      </c>
      <c r="F11" s="106" t="s">
        <v>48</v>
      </c>
      <c r="G11" s="106" t="s">
        <v>48</v>
      </c>
      <c r="H11" s="106" t="s">
        <v>48</v>
      </c>
      <c r="I11" s="106" t="s">
        <v>48</v>
      </c>
      <c r="J11" s="130">
        <v>6.5159981039676795</v>
      </c>
      <c r="K11" s="130">
        <v>3.2213681161797902</v>
      </c>
      <c r="L11" s="130">
        <v>2.9415629052382375</v>
      </c>
      <c r="M11" s="130">
        <v>2.973739544572318</v>
      </c>
      <c r="N11" s="130">
        <v>-2.5846651032722545</v>
      </c>
      <c r="O11" s="148">
        <v>-4.6208375130209696</v>
      </c>
      <c r="P11" s="148">
        <v>3.8038068667163527</v>
      </c>
      <c r="Q11" s="148">
        <v>3.392568084687464</v>
      </c>
      <c r="R11" s="255"/>
    </row>
    <row r="12" spans="1:18" ht="20.100000000000001" customHeight="1" x14ac:dyDescent="0.25">
      <c r="A12" s="149" t="s">
        <v>134</v>
      </c>
      <c r="B12" s="138">
        <v>3.2720534173459104</v>
      </c>
      <c r="C12" s="139">
        <v>13.266172093638939</v>
      </c>
      <c r="D12" s="139">
        <v>1.351056617804236</v>
      </c>
      <c r="E12" s="139">
        <v>4.8383144461494165</v>
      </c>
      <c r="F12" s="139">
        <v>6.8833177167779258</v>
      </c>
      <c r="G12" s="139">
        <v>2.3390431582674065</v>
      </c>
      <c r="H12" s="139">
        <v>7.0934574593227273</v>
      </c>
      <c r="I12" s="139">
        <v>11.81857421885535</v>
      </c>
      <c r="J12" s="139">
        <v>5.2253044880734789</v>
      </c>
      <c r="K12" s="139">
        <v>3.3471516095591403</v>
      </c>
      <c r="L12" s="139">
        <v>0.82519871462569672</v>
      </c>
      <c r="M12" s="139">
        <v>3.7248318457963281</v>
      </c>
      <c r="N12" s="139">
        <v>-3.1267707194138961</v>
      </c>
      <c r="O12" s="150">
        <v>-4.1560360577211792</v>
      </c>
      <c r="P12" s="150">
        <v>5.4202174780039414</v>
      </c>
      <c r="Q12" s="150">
        <v>3.2337597025419607</v>
      </c>
      <c r="R12" s="255"/>
    </row>
    <row r="13" spans="1:18" ht="20.100000000000001" customHeight="1" x14ac:dyDescent="0.25">
      <c r="A13" s="10" t="s">
        <v>101</v>
      </c>
      <c r="B13" s="107">
        <v>2.1343288661162196</v>
      </c>
      <c r="C13" s="135">
        <v>13.518689397900264</v>
      </c>
      <c r="D13" s="135">
        <v>2.6613601138467891</v>
      </c>
      <c r="E13" s="135">
        <v>7.2037474430789672</v>
      </c>
      <c r="F13" s="135">
        <v>4.4152945128732135</v>
      </c>
      <c r="G13" s="135">
        <v>6.1505513450716087</v>
      </c>
      <c r="H13" s="135">
        <v>2.5480826981817639</v>
      </c>
      <c r="I13" s="135">
        <v>7.2635948558489538</v>
      </c>
      <c r="J13" s="135">
        <v>4.2816939528901088</v>
      </c>
      <c r="K13" s="135">
        <v>6.1814217548644024</v>
      </c>
      <c r="L13" s="135">
        <v>2.2804389265999037</v>
      </c>
      <c r="M13" s="135">
        <v>4.405880185767308</v>
      </c>
      <c r="N13" s="135">
        <v>-1.5007050249457143</v>
      </c>
      <c r="O13" s="151">
        <v>-2.4411523633518395</v>
      </c>
      <c r="P13" s="151">
        <v>0.22243283152370008</v>
      </c>
      <c r="Q13" s="151">
        <v>0.52950220545830984</v>
      </c>
      <c r="R13" s="255"/>
    </row>
    <row r="14" spans="1:18" ht="20.100000000000001" customHeight="1" x14ac:dyDescent="0.25">
      <c r="A14" s="137" t="s">
        <v>102</v>
      </c>
      <c r="B14" s="138">
        <v>4.9552570174410837</v>
      </c>
      <c r="C14" s="139">
        <v>10.580568250918265</v>
      </c>
      <c r="D14" s="139">
        <v>9.0301743667238643</v>
      </c>
      <c r="E14" s="139">
        <v>2.2102502823505565</v>
      </c>
      <c r="F14" s="139">
        <v>4.7087197643847833</v>
      </c>
      <c r="G14" s="139">
        <v>2.489680033521724</v>
      </c>
      <c r="H14" s="139">
        <v>-0.17913954954202893</v>
      </c>
      <c r="I14" s="139">
        <v>9.8328773635812929</v>
      </c>
      <c r="J14" s="139">
        <v>10.351727607352634</v>
      </c>
      <c r="K14" s="139">
        <v>1.3677884374458271</v>
      </c>
      <c r="L14" s="139">
        <v>4.3662778980972483</v>
      </c>
      <c r="M14" s="139">
        <v>0.239543156635591</v>
      </c>
      <c r="N14" s="139">
        <v>-5.4415241260036717</v>
      </c>
      <c r="O14" s="150">
        <v>-6.8317406215412602</v>
      </c>
      <c r="P14" s="150">
        <v>5.2400331847209936</v>
      </c>
      <c r="Q14" s="150">
        <v>5.0878958806467756</v>
      </c>
      <c r="R14" s="255"/>
    </row>
    <row r="15" spans="1:18" ht="20.100000000000001" customHeight="1" x14ac:dyDescent="0.25">
      <c r="A15" s="10" t="s">
        <v>103</v>
      </c>
      <c r="B15" s="107">
        <v>1.9078614967843466</v>
      </c>
      <c r="C15" s="135">
        <v>6.7026378760654204</v>
      </c>
      <c r="D15" s="135">
        <v>7.3008148412660345</v>
      </c>
      <c r="E15" s="141">
        <v>9.3217310745212991</v>
      </c>
      <c r="F15" s="135">
        <v>-1.8730865884189485</v>
      </c>
      <c r="G15" s="135">
        <v>6.6406575185474548</v>
      </c>
      <c r="H15" s="135">
        <v>5.6941537353928151</v>
      </c>
      <c r="I15" s="135">
        <v>8.8616072982180327</v>
      </c>
      <c r="J15" s="135">
        <v>3.2114478539834845</v>
      </c>
      <c r="K15" s="135">
        <v>4.8220174745347011</v>
      </c>
      <c r="L15" s="135">
        <v>5.5007799978971983</v>
      </c>
      <c r="M15" s="135">
        <v>2.4933453555615825</v>
      </c>
      <c r="N15" s="135">
        <v>-0.29387331013597251</v>
      </c>
      <c r="O15" s="151">
        <v>0.18346356548633036</v>
      </c>
      <c r="P15" s="151">
        <v>2.4640520414647593</v>
      </c>
      <c r="Q15" s="151">
        <v>4.7683138674806669</v>
      </c>
      <c r="R15" s="255"/>
    </row>
    <row r="16" spans="1:18" ht="20.100000000000001" customHeight="1" x14ac:dyDescent="0.25">
      <c r="A16" s="137" t="s">
        <v>104</v>
      </c>
      <c r="B16" s="138">
        <v>7.1083903109029345</v>
      </c>
      <c r="C16" s="139">
        <v>8.4070625406382113</v>
      </c>
      <c r="D16" s="139">
        <v>4.2268476132615973</v>
      </c>
      <c r="E16" s="139">
        <v>6.6973340723953223</v>
      </c>
      <c r="F16" s="139">
        <v>2.2356097745056092</v>
      </c>
      <c r="G16" s="139">
        <v>4.738506890507721</v>
      </c>
      <c r="H16" s="139">
        <v>-3.4108663141075302</v>
      </c>
      <c r="I16" s="139">
        <v>8.971395664179326</v>
      </c>
      <c r="J16" s="139">
        <v>4.3912765588504543</v>
      </c>
      <c r="K16" s="139">
        <v>3.1889242142445484</v>
      </c>
      <c r="L16" s="139">
        <v>2.5418962824510505</v>
      </c>
      <c r="M16" s="139">
        <v>4.0594712618251316</v>
      </c>
      <c r="N16" s="139">
        <v>-0.89300230724260743</v>
      </c>
      <c r="O16" s="150">
        <v>-3.9780600193617177</v>
      </c>
      <c r="P16" s="150">
        <v>3.2395686690020575</v>
      </c>
      <c r="Q16" s="150">
        <v>2.973855526195579</v>
      </c>
      <c r="R16" s="255"/>
    </row>
    <row r="17" spans="1:18" ht="20.100000000000001" customHeight="1" x14ac:dyDescent="0.25">
      <c r="A17" s="10" t="s">
        <v>105</v>
      </c>
      <c r="B17" s="107">
        <v>7.8952469436777584</v>
      </c>
      <c r="C17" s="135">
        <v>6.4779991321870289</v>
      </c>
      <c r="D17" s="135">
        <v>6.2765728052918579</v>
      </c>
      <c r="E17" s="135">
        <v>6.9406639507672674</v>
      </c>
      <c r="F17" s="135">
        <v>4.4299981892995888</v>
      </c>
      <c r="G17" s="135">
        <v>3.0347557044702267</v>
      </c>
      <c r="H17" s="135">
        <v>2.3377589802426213</v>
      </c>
      <c r="I17" s="135">
        <v>8.9461289600469396</v>
      </c>
      <c r="J17" s="135">
        <v>3.5963565725063207</v>
      </c>
      <c r="K17" s="135">
        <v>9.2252546493646115</v>
      </c>
      <c r="L17" s="135">
        <v>3.4022884174191637</v>
      </c>
      <c r="M17" s="135">
        <v>1.6665263526865814</v>
      </c>
      <c r="N17" s="135">
        <v>-5.4626039552787216</v>
      </c>
      <c r="O17" s="151">
        <v>-4.8567423467158815</v>
      </c>
      <c r="P17" s="151">
        <v>1.7499178348898692</v>
      </c>
      <c r="Q17" s="151">
        <v>2.3096913362373961</v>
      </c>
      <c r="R17" s="255"/>
    </row>
    <row r="18" spans="1:18" ht="20.100000000000001" customHeight="1" x14ac:dyDescent="0.25">
      <c r="A18" s="137" t="s">
        <v>106</v>
      </c>
      <c r="B18" s="138">
        <v>9.2683730678318597</v>
      </c>
      <c r="C18" s="139">
        <v>7.6908399565478236</v>
      </c>
      <c r="D18" s="139">
        <v>4.229558769333619</v>
      </c>
      <c r="E18" s="139">
        <v>4.0356116209953052</v>
      </c>
      <c r="F18" s="139">
        <v>5.2912821757995276</v>
      </c>
      <c r="G18" s="139">
        <v>6.0177126291091287</v>
      </c>
      <c r="H18" s="139">
        <v>2.9028801316381081</v>
      </c>
      <c r="I18" s="139">
        <v>16.922745479314251</v>
      </c>
      <c r="J18" s="139">
        <v>8.8117466814883638</v>
      </c>
      <c r="K18" s="139">
        <v>5.1930865775219326</v>
      </c>
      <c r="L18" s="139">
        <v>2.2376377824918192</v>
      </c>
      <c r="M18" s="139">
        <v>6.195481351990062</v>
      </c>
      <c r="N18" s="139">
        <v>-0.41020957625658161</v>
      </c>
      <c r="O18" s="150">
        <v>-4.1152619288317371</v>
      </c>
      <c r="P18" s="150">
        <v>3.1623461959157551</v>
      </c>
      <c r="Q18" s="150">
        <v>2.0677275377432469</v>
      </c>
      <c r="R18" s="255"/>
    </row>
    <row r="19" spans="1:18" ht="20.100000000000001" customHeight="1" x14ac:dyDescent="0.25">
      <c r="A19" s="16" t="s">
        <v>107</v>
      </c>
      <c r="B19" s="106">
        <v>1.5854184861624043</v>
      </c>
      <c r="C19" s="130">
        <v>6.6675122216162785</v>
      </c>
      <c r="D19" s="130">
        <v>3.8403374308676241</v>
      </c>
      <c r="E19" s="130">
        <v>4.588519964919735</v>
      </c>
      <c r="F19" s="130">
        <v>4.6888820778447693</v>
      </c>
      <c r="G19" s="130">
        <v>5.3749271308702662</v>
      </c>
      <c r="H19" s="130">
        <v>1.0187240671788667</v>
      </c>
      <c r="I19" s="130">
        <v>6.6118299494684729</v>
      </c>
      <c r="J19" s="130">
        <v>4.0626832957284087</v>
      </c>
      <c r="K19" s="130">
        <v>2.9802690082097572</v>
      </c>
      <c r="L19" s="130">
        <v>3.0648750305779071</v>
      </c>
      <c r="M19" s="130">
        <v>2.8180118757834105</v>
      </c>
      <c r="N19" s="130">
        <v>-3.3518985319637817</v>
      </c>
      <c r="O19" s="148">
        <v>-4.5742438543931456</v>
      </c>
      <c r="P19" s="148">
        <v>1.6761973341081093</v>
      </c>
      <c r="Q19" s="148">
        <v>1.8002584395386156</v>
      </c>
      <c r="R19" s="255"/>
    </row>
    <row r="20" spans="1:18" ht="20.100000000000001" customHeight="1" x14ac:dyDescent="0.25">
      <c r="A20" s="152" t="s">
        <v>135</v>
      </c>
      <c r="B20" s="138">
        <v>5.0277634778788993</v>
      </c>
      <c r="C20" s="139">
        <v>7.189003401227323</v>
      </c>
      <c r="D20" s="139">
        <v>5.9060508108671472</v>
      </c>
      <c r="E20" s="139">
        <v>3.5678641589002025</v>
      </c>
      <c r="F20" s="139">
        <v>7.0110521639397572</v>
      </c>
      <c r="G20" s="139">
        <v>4.9680479130914001</v>
      </c>
      <c r="H20" s="139">
        <v>0.6228333278947229</v>
      </c>
      <c r="I20" s="139">
        <v>8.1793427056574544</v>
      </c>
      <c r="J20" s="139">
        <v>6.5442541969035872</v>
      </c>
      <c r="K20" s="139">
        <v>4.261762229186683</v>
      </c>
      <c r="L20" s="139">
        <v>5.5505884565473451</v>
      </c>
      <c r="M20" s="139">
        <v>3.9360248424845201</v>
      </c>
      <c r="N20" s="139">
        <v>-4.0898102652121899</v>
      </c>
      <c r="O20" s="150">
        <v>-5.6306745395070079</v>
      </c>
      <c r="P20" s="150">
        <v>5.3539888478849829</v>
      </c>
      <c r="Q20" s="150">
        <v>2.861094522385077</v>
      </c>
      <c r="R20" s="255"/>
    </row>
    <row r="21" spans="1:18" ht="20.100000000000001" customHeight="1" x14ac:dyDescent="0.25">
      <c r="A21" s="10" t="s">
        <v>109</v>
      </c>
      <c r="B21" s="107">
        <v>5.6579765635260015</v>
      </c>
      <c r="C21" s="135">
        <v>7.695955565467405</v>
      </c>
      <c r="D21" s="135">
        <v>3.948966035922119</v>
      </c>
      <c r="E21" s="135">
        <v>5.5972559422930113</v>
      </c>
      <c r="F21" s="135">
        <v>5.380674247920525</v>
      </c>
      <c r="G21" s="135">
        <v>6.2455401560246759</v>
      </c>
      <c r="H21" s="135">
        <v>6.2821664271112798</v>
      </c>
      <c r="I21" s="135">
        <v>4.2322570370322499</v>
      </c>
      <c r="J21" s="135">
        <v>5.1816721207615046</v>
      </c>
      <c r="K21" s="135">
        <v>6.1479380932380367</v>
      </c>
      <c r="L21" s="135">
        <v>2.3210524653032971</v>
      </c>
      <c r="M21" s="135">
        <v>5.3443695783445211</v>
      </c>
      <c r="N21" s="135">
        <v>-1.1180999768682698</v>
      </c>
      <c r="O21" s="151">
        <v>-6.3400202206999605</v>
      </c>
      <c r="P21" s="151">
        <v>7.761088097110469</v>
      </c>
      <c r="Q21" s="151">
        <v>2.113751579409251</v>
      </c>
      <c r="R21" s="255"/>
    </row>
    <row r="22" spans="1:18" ht="20.100000000000001" customHeight="1" x14ac:dyDescent="0.25">
      <c r="A22" s="137" t="s">
        <v>110</v>
      </c>
      <c r="B22" s="138">
        <v>1.299479503772516</v>
      </c>
      <c r="C22" s="139">
        <v>5.1740089834385605</v>
      </c>
      <c r="D22" s="139">
        <v>2.4841196411412581</v>
      </c>
      <c r="E22" s="139">
        <v>8.1857773148398927</v>
      </c>
      <c r="F22" s="139">
        <v>3.063512261852086</v>
      </c>
      <c r="G22" s="139">
        <v>7.872216639680385</v>
      </c>
      <c r="H22" s="139">
        <v>0.37115598645747205</v>
      </c>
      <c r="I22" s="139">
        <v>6.7510342985480198</v>
      </c>
      <c r="J22" s="139">
        <v>3.8886549614888244</v>
      </c>
      <c r="K22" s="139">
        <v>1.6315107162351739</v>
      </c>
      <c r="L22" s="139">
        <v>5.063343745840676</v>
      </c>
      <c r="M22" s="139">
        <v>4.1829135672930784</v>
      </c>
      <c r="N22" s="139">
        <v>-3.4161153666407373</v>
      </c>
      <c r="O22" s="150">
        <v>-4.1055943565695756</v>
      </c>
      <c r="P22" s="150">
        <v>1.5190654647414537</v>
      </c>
      <c r="Q22" s="150">
        <v>1.4467580962437721</v>
      </c>
      <c r="R22" s="255"/>
    </row>
    <row r="23" spans="1:18" ht="20.100000000000001" customHeight="1" x14ac:dyDescent="0.25">
      <c r="A23" s="10" t="s">
        <v>111</v>
      </c>
      <c r="B23" s="107">
        <v>2.4228222953857959</v>
      </c>
      <c r="C23" s="135">
        <v>4.0658857284675554</v>
      </c>
      <c r="D23" s="135">
        <v>2.3593108795543882</v>
      </c>
      <c r="E23" s="135">
        <v>3.0363409925011409</v>
      </c>
      <c r="F23" s="135">
        <v>2.9639720384435631</v>
      </c>
      <c r="G23" s="135">
        <v>4.3240011656612287</v>
      </c>
      <c r="H23" s="135">
        <v>1.2247636863546907</v>
      </c>
      <c r="I23" s="135">
        <v>4.1483679558860231</v>
      </c>
      <c r="J23" s="135">
        <v>5.3765036181671055</v>
      </c>
      <c r="K23" s="135">
        <v>0.57344773692005191</v>
      </c>
      <c r="L23" s="135">
        <v>4.4585587975471297</v>
      </c>
      <c r="M23" s="135">
        <v>1.5863849840596744</v>
      </c>
      <c r="N23" s="135">
        <v>-1.9964919586305307</v>
      </c>
      <c r="O23" s="151">
        <v>-4.0442584590488773</v>
      </c>
      <c r="P23" s="151">
        <v>0.54966191186063273</v>
      </c>
      <c r="Q23" s="151">
        <v>1.7629748056869676</v>
      </c>
      <c r="R23" s="255"/>
    </row>
    <row r="24" spans="1:18" ht="20.100000000000001" customHeight="1" x14ac:dyDescent="0.25">
      <c r="A24" s="137" t="s">
        <v>112</v>
      </c>
      <c r="B24" s="138">
        <v>5.1899894968135962</v>
      </c>
      <c r="C24" s="139">
        <v>3.5112139484974048</v>
      </c>
      <c r="D24" s="139">
        <v>2.6965201882899636</v>
      </c>
      <c r="E24" s="139">
        <v>7.656112906113588</v>
      </c>
      <c r="F24" s="139">
        <v>2.2017812518350999</v>
      </c>
      <c r="G24" s="139">
        <v>4.545644113987124</v>
      </c>
      <c r="H24" s="139">
        <v>1.4153240772784681</v>
      </c>
      <c r="I24" s="139">
        <v>10.475825395127746</v>
      </c>
      <c r="J24" s="139">
        <v>5.6507480724658166</v>
      </c>
      <c r="K24" s="139">
        <v>4.1118706800932658</v>
      </c>
      <c r="L24" s="139">
        <v>5.7828509007766149</v>
      </c>
      <c r="M24" s="139">
        <v>2.8854336428732807</v>
      </c>
      <c r="N24" s="139">
        <v>-2.6601397158628526</v>
      </c>
      <c r="O24" s="150">
        <v>-3.0997003576305637</v>
      </c>
      <c r="P24" s="150">
        <v>-4.2427003354694737E-2</v>
      </c>
      <c r="Q24" s="150">
        <v>1.1458450847226409</v>
      </c>
      <c r="R24" s="255"/>
    </row>
    <row r="25" spans="1:18" ht="20.100000000000001" customHeight="1" x14ac:dyDescent="0.25">
      <c r="A25" s="10" t="s">
        <v>113</v>
      </c>
      <c r="B25" s="107">
        <v>-2.7433459326686505</v>
      </c>
      <c r="C25" s="135">
        <v>5.1405234555609747</v>
      </c>
      <c r="D25" s="135">
        <v>4.2980870430306961</v>
      </c>
      <c r="E25" s="135">
        <v>4.8970318367230758</v>
      </c>
      <c r="F25" s="135">
        <v>5.3506291033726727</v>
      </c>
      <c r="G25" s="135">
        <v>4.8858610067438857</v>
      </c>
      <c r="H25" s="135">
        <v>1.6031800657727802</v>
      </c>
      <c r="I25" s="135">
        <v>7.2239947178329489</v>
      </c>
      <c r="J25" s="135">
        <v>4.5355012182423327</v>
      </c>
      <c r="K25" s="135">
        <v>3.9352814695292393</v>
      </c>
      <c r="L25" s="135">
        <v>2.8667392140489412</v>
      </c>
      <c r="M25" s="135">
        <v>1.9158673663226544</v>
      </c>
      <c r="N25" s="135">
        <v>-4.2085910525128556</v>
      </c>
      <c r="O25" s="151">
        <v>-2.9292778928020069</v>
      </c>
      <c r="P25" s="151">
        <v>2.1219712296981719</v>
      </c>
      <c r="Q25" s="151">
        <v>1.9209589498512036</v>
      </c>
      <c r="R25" s="255"/>
    </row>
    <row r="26" spans="1:18" ht="20.100000000000001" customHeight="1" x14ac:dyDescent="0.25">
      <c r="A26" s="137" t="s">
        <v>114</v>
      </c>
      <c r="B26" s="138">
        <v>-1.1461610561935176</v>
      </c>
      <c r="C26" s="139">
        <v>6.0285539655535736</v>
      </c>
      <c r="D26" s="139">
        <v>3.5593361827405579</v>
      </c>
      <c r="E26" s="139">
        <v>2.8377196843401009</v>
      </c>
      <c r="F26" s="139">
        <v>5.2401658913340032</v>
      </c>
      <c r="G26" s="139">
        <v>6.8073210040648702</v>
      </c>
      <c r="H26" s="139">
        <v>0.96167449615478517</v>
      </c>
      <c r="I26" s="139">
        <v>5.3357228591002004</v>
      </c>
      <c r="J26" s="139">
        <v>4.6522194929765393</v>
      </c>
      <c r="K26" s="139">
        <v>2.0460129057466414</v>
      </c>
      <c r="L26" s="139">
        <v>0.38159994972357669</v>
      </c>
      <c r="M26" s="139">
        <v>4.7657984231854078</v>
      </c>
      <c r="N26" s="139">
        <v>-2.8752660542403552</v>
      </c>
      <c r="O26" s="150">
        <v>-1.3685929260329743</v>
      </c>
      <c r="P26" s="150">
        <v>3.3531515465748729</v>
      </c>
      <c r="Q26" s="150">
        <v>1.1135920462322924</v>
      </c>
      <c r="R26" s="255"/>
    </row>
    <row r="27" spans="1:18" ht="20.100000000000001" customHeight="1" x14ac:dyDescent="0.25">
      <c r="A27" s="10" t="s">
        <v>115</v>
      </c>
      <c r="B27" s="107">
        <v>2.5705769700679948</v>
      </c>
      <c r="C27" s="135">
        <v>6.4650563330555855</v>
      </c>
      <c r="D27" s="135">
        <v>4.2987466639566874</v>
      </c>
      <c r="E27" s="135">
        <v>4.2964986375615632</v>
      </c>
      <c r="F27" s="135">
        <v>6.2597588997034936</v>
      </c>
      <c r="G27" s="135">
        <v>2.6194972903368363</v>
      </c>
      <c r="H27" s="135">
        <v>4.307107650513764</v>
      </c>
      <c r="I27" s="135">
        <v>5.7629383209528706</v>
      </c>
      <c r="J27" s="135">
        <v>4.8465042246622847</v>
      </c>
      <c r="K27" s="135">
        <v>1.4928490892379909</v>
      </c>
      <c r="L27" s="135">
        <v>0.98704035069296925</v>
      </c>
      <c r="M27" s="135">
        <v>0.44747840081793555</v>
      </c>
      <c r="N27" s="135">
        <v>-3.2931048104551053</v>
      </c>
      <c r="O27" s="151">
        <v>-5.202529147670754</v>
      </c>
      <c r="P27" s="151">
        <v>-1.1112169722402143</v>
      </c>
      <c r="Q27" s="151">
        <v>-1.7878576793212475</v>
      </c>
      <c r="R27" s="255"/>
    </row>
    <row r="28" spans="1:18" ht="20.100000000000001" customHeight="1" x14ac:dyDescent="0.25">
      <c r="A28" s="137" t="s">
        <v>116</v>
      </c>
      <c r="B28" s="138">
        <v>2.3415478294169567</v>
      </c>
      <c r="C28" s="139">
        <v>9.4200839984817755</v>
      </c>
      <c r="D28" s="139">
        <v>4.1498335241760165</v>
      </c>
      <c r="E28" s="139">
        <v>3.00371039648617</v>
      </c>
      <c r="F28" s="139">
        <v>4.8624924718464468</v>
      </c>
      <c r="G28" s="139">
        <v>5.1240890102709935</v>
      </c>
      <c r="H28" s="139">
        <v>-0.28055037021993412</v>
      </c>
      <c r="I28" s="139">
        <v>6.1141003309670205</v>
      </c>
      <c r="J28" s="139">
        <v>2.0586992948963934</v>
      </c>
      <c r="K28" s="139">
        <v>2.9581760027745707</v>
      </c>
      <c r="L28" s="139">
        <v>1.3317241606686903</v>
      </c>
      <c r="M28" s="139">
        <v>2.3067351500248412</v>
      </c>
      <c r="N28" s="139">
        <v>-3.4328823071507419</v>
      </c>
      <c r="O28" s="150">
        <v>-6.2266995416149111</v>
      </c>
      <c r="P28" s="150">
        <v>3.5922689207912306E-2</v>
      </c>
      <c r="Q28" s="150">
        <v>2.3463851946936565</v>
      </c>
      <c r="R28" s="255"/>
    </row>
    <row r="29" spans="1:18" ht="20.100000000000001" customHeight="1" x14ac:dyDescent="0.25">
      <c r="A29" s="16" t="s">
        <v>117</v>
      </c>
      <c r="B29" s="106">
        <v>-0.12365363925878059</v>
      </c>
      <c r="C29" s="130">
        <v>5.3668925817879076</v>
      </c>
      <c r="D29" s="130">
        <v>3.730552636280704</v>
      </c>
      <c r="E29" s="130">
        <v>4.0939483537017152</v>
      </c>
      <c r="F29" s="130">
        <v>6.2674203651708948</v>
      </c>
      <c r="G29" s="130">
        <v>5.6145662710090249</v>
      </c>
      <c r="H29" s="130">
        <v>-0.55281891973165687</v>
      </c>
      <c r="I29" s="130">
        <v>7.5720865426305739</v>
      </c>
      <c r="J29" s="130">
        <v>3.5036708511969827</v>
      </c>
      <c r="K29" s="130">
        <v>1.7983342807880831</v>
      </c>
      <c r="L29" s="130">
        <v>1.965410803333989</v>
      </c>
      <c r="M29" s="130">
        <v>-0.45951581799044128</v>
      </c>
      <c r="N29" s="130">
        <v>-3.7841027605669542</v>
      </c>
      <c r="O29" s="148">
        <v>-3.2519498003951486</v>
      </c>
      <c r="P29" s="148">
        <v>0.19430694351809663</v>
      </c>
      <c r="Q29" s="148">
        <v>1.4148209965889169</v>
      </c>
      <c r="R29" s="255"/>
    </row>
    <row r="30" spans="1:18" ht="20.100000000000001" customHeight="1" x14ac:dyDescent="0.25">
      <c r="A30" s="137" t="s">
        <v>118</v>
      </c>
      <c r="B30" s="138">
        <v>2.1268809216943296</v>
      </c>
      <c r="C30" s="139">
        <v>5.8869897680909</v>
      </c>
      <c r="D30" s="139">
        <v>4.0214063606790251</v>
      </c>
      <c r="E30" s="139">
        <v>3.9096346273777893</v>
      </c>
      <c r="F30" s="139">
        <v>5.5249148749772825</v>
      </c>
      <c r="G30" s="139">
        <v>4.6788565918891356</v>
      </c>
      <c r="H30" s="139">
        <v>-3.9221932895657341</v>
      </c>
      <c r="I30" s="139">
        <v>9.0840869568320937</v>
      </c>
      <c r="J30" s="139">
        <v>2.4803745440476366</v>
      </c>
      <c r="K30" s="139">
        <v>3.3258857321903479</v>
      </c>
      <c r="L30" s="139">
        <v>0.46625536475135565</v>
      </c>
      <c r="M30" s="139">
        <v>-0.70053751611695025</v>
      </c>
      <c r="N30" s="139">
        <v>-4.2636030889767422</v>
      </c>
      <c r="O30" s="150">
        <v>-2.0242805049172086</v>
      </c>
      <c r="P30" s="150">
        <v>1.6951521739196673</v>
      </c>
      <c r="Q30" s="150">
        <v>1.3260347697431341</v>
      </c>
      <c r="R30" s="255"/>
    </row>
    <row r="31" spans="1:18" ht="20.100000000000001" customHeight="1" x14ac:dyDescent="0.25">
      <c r="A31" s="10" t="s">
        <v>119</v>
      </c>
      <c r="B31" s="107">
        <v>2.9365994443836474</v>
      </c>
      <c r="C31" s="135">
        <v>4.2666637735792046</v>
      </c>
      <c r="D31" s="135">
        <v>3.5414751101426889</v>
      </c>
      <c r="E31" s="135">
        <v>8.5275604651337886</v>
      </c>
      <c r="F31" s="135">
        <v>7.1185821263707094</v>
      </c>
      <c r="G31" s="135">
        <v>8.6232967165767782</v>
      </c>
      <c r="H31" s="135">
        <v>-6.9248585136553515</v>
      </c>
      <c r="I31" s="135">
        <v>15.229842005168347</v>
      </c>
      <c r="J31" s="135">
        <v>7.4069710726510696</v>
      </c>
      <c r="K31" s="135">
        <v>-0.72950882705528075</v>
      </c>
      <c r="L31" s="135">
        <v>-9.6276279777351981E-2</v>
      </c>
      <c r="M31" s="135">
        <v>3.3143130427251144</v>
      </c>
      <c r="N31" s="135">
        <v>-2.1000851018844968</v>
      </c>
      <c r="O31" s="151">
        <v>-5.26312042075745</v>
      </c>
      <c r="P31" s="151">
        <v>0.49922964685502613</v>
      </c>
      <c r="Q31" s="151">
        <v>3.0465736377469854</v>
      </c>
      <c r="R31" s="255"/>
    </row>
    <row r="32" spans="1:18" ht="20.100000000000001" customHeight="1" x14ac:dyDescent="0.25">
      <c r="A32" s="137" t="s">
        <v>120</v>
      </c>
      <c r="B32" s="138">
        <v>-1.0171112780831826</v>
      </c>
      <c r="C32" s="139">
        <v>2.7432806790982367</v>
      </c>
      <c r="D32" s="139">
        <v>2.7805928351434472</v>
      </c>
      <c r="E32" s="139">
        <v>4.091444601748484</v>
      </c>
      <c r="F32" s="139">
        <v>3.3556255195901663</v>
      </c>
      <c r="G32" s="139">
        <v>4.0501634371002737</v>
      </c>
      <c r="H32" s="139">
        <v>1.921179422674002</v>
      </c>
      <c r="I32" s="139">
        <v>4.977324474929179</v>
      </c>
      <c r="J32" s="139">
        <v>2.6408629119053284</v>
      </c>
      <c r="K32" s="139">
        <v>2.0373413630055959</v>
      </c>
      <c r="L32" s="139">
        <v>1.290999326633302</v>
      </c>
      <c r="M32" s="139">
        <v>1.5293404242058495</v>
      </c>
      <c r="N32" s="139">
        <v>-2.7888441858789581</v>
      </c>
      <c r="O32" s="150">
        <v>-4.4185851830394913</v>
      </c>
      <c r="P32" s="150">
        <v>-1.5482075059151001</v>
      </c>
      <c r="Q32" s="150">
        <v>0.97837038646237939</v>
      </c>
      <c r="R32" s="255"/>
    </row>
    <row r="33" spans="1:18" ht="20.100000000000001" customHeight="1" x14ac:dyDescent="0.25">
      <c r="A33" s="10" t="s">
        <v>121</v>
      </c>
      <c r="B33" s="107">
        <v>-0.50395246269069327</v>
      </c>
      <c r="C33" s="135">
        <v>6.1976193074423369</v>
      </c>
      <c r="D33" s="135">
        <v>4.0164219433983961</v>
      </c>
      <c r="E33" s="135">
        <v>3.8610179296719283</v>
      </c>
      <c r="F33" s="135">
        <v>7.4622482243311694</v>
      </c>
      <c r="G33" s="135">
        <v>6.2011003526848629</v>
      </c>
      <c r="H33" s="135">
        <v>-0.10944421031019447</v>
      </c>
      <c r="I33" s="135">
        <v>7.6178602441661081</v>
      </c>
      <c r="J33" s="135">
        <v>3.8237867618604149</v>
      </c>
      <c r="K33" s="135">
        <v>1.4740607413577855</v>
      </c>
      <c r="L33" s="135">
        <v>2.7939171264228735</v>
      </c>
      <c r="M33" s="135">
        <v>-1.3774085546801151</v>
      </c>
      <c r="N33" s="135">
        <v>-4.1269314832123811</v>
      </c>
      <c r="O33" s="151">
        <v>-3.0594223535927889</v>
      </c>
      <c r="P33" s="151">
        <v>0.32434011031499121</v>
      </c>
      <c r="Q33" s="151">
        <v>1.4899148989123256</v>
      </c>
      <c r="R33" s="255"/>
    </row>
    <row r="34" spans="1:18" ht="20.100000000000001" customHeight="1" x14ac:dyDescent="0.25">
      <c r="A34" s="131" t="s">
        <v>122</v>
      </c>
      <c r="B34" s="132">
        <v>2.7533421664558189</v>
      </c>
      <c r="C34" s="133">
        <v>4.9691592498597226</v>
      </c>
      <c r="D34" s="133">
        <v>-0.43654370798874575</v>
      </c>
      <c r="E34" s="133">
        <v>2.9345791831002721</v>
      </c>
      <c r="F34" s="133">
        <v>6.7797163549110584</v>
      </c>
      <c r="G34" s="133">
        <v>3.0385050077851528</v>
      </c>
      <c r="H34" s="133">
        <v>-1.0555007421086615</v>
      </c>
      <c r="I34" s="133">
        <v>7.6480834695370925</v>
      </c>
      <c r="J34" s="133">
        <v>4.3299479322514323</v>
      </c>
      <c r="K34" s="133">
        <v>-0.39603868125963615</v>
      </c>
      <c r="L34" s="133">
        <v>6.1302900820406236</v>
      </c>
      <c r="M34" s="133">
        <v>-9.7834373200988978E-2</v>
      </c>
      <c r="N34" s="133">
        <v>-4.0762664621575855</v>
      </c>
      <c r="O34" s="147">
        <v>-2.3971207304873787</v>
      </c>
      <c r="P34" s="147">
        <v>2.41788383743895</v>
      </c>
      <c r="Q34" s="147">
        <v>2.1293989162369575</v>
      </c>
      <c r="R34" s="255"/>
    </row>
    <row r="35" spans="1:18" ht="20.100000000000001" customHeight="1" x14ac:dyDescent="0.25">
      <c r="A35" s="10" t="s">
        <v>123</v>
      </c>
      <c r="B35" s="107">
        <v>3.9627580978621735</v>
      </c>
      <c r="C35" s="135">
        <v>5.3511044509389594</v>
      </c>
      <c r="D35" s="135">
        <v>0.57531733043030275</v>
      </c>
      <c r="E35" s="135">
        <v>1.9255501162663613</v>
      </c>
      <c r="F35" s="135">
        <v>7.1583805686437962</v>
      </c>
      <c r="G35" s="135">
        <v>4.0201206080211271</v>
      </c>
      <c r="H35" s="135">
        <v>-1.6810004701671932</v>
      </c>
      <c r="I35" s="135">
        <v>9.886371718602005</v>
      </c>
      <c r="J35" s="135">
        <v>4.6012485089933053</v>
      </c>
      <c r="K35" s="135">
        <v>-2.9221584778860166E-2</v>
      </c>
      <c r="L35" s="135">
        <v>5.5001642414063801</v>
      </c>
      <c r="M35" s="135">
        <v>-1.5094845495494003</v>
      </c>
      <c r="N35" s="135">
        <v>-3.4348774316190211</v>
      </c>
      <c r="O35" s="151">
        <v>-2.5895373330462212</v>
      </c>
      <c r="P35" s="151">
        <v>2.0136076743205278</v>
      </c>
      <c r="Q35" s="151">
        <v>1.2372963200899534</v>
      </c>
      <c r="R35" s="255"/>
    </row>
    <row r="36" spans="1:18" ht="20.100000000000001" customHeight="1" x14ac:dyDescent="0.25">
      <c r="A36" s="10" t="s">
        <v>124</v>
      </c>
      <c r="B36" s="107">
        <v>2.1063284730924448</v>
      </c>
      <c r="C36" s="135">
        <v>7.4647714783497188</v>
      </c>
      <c r="D36" s="135">
        <v>1.9729268898910135</v>
      </c>
      <c r="E36" s="135">
        <v>2.6280828032608117</v>
      </c>
      <c r="F36" s="135">
        <v>6.2723275274598089</v>
      </c>
      <c r="G36" s="135">
        <v>1.7437483540312826</v>
      </c>
      <c r="H36" s="135">
        <v>-3.0729187344524789E-2</v>
      </c>
      <c r="I36" s="135">
        <v>5.4492570435807464</v>
      </c>
      <c r="J36" s="135">
        <v>3.5396618761607934</v>
      </c>
      <c r="K36" s="135">
        <v>1.6718161268011622</v>
      </c>
      <c r="L36" s="135">
        <v>3.4732090695212214</v>
      </c>
      <c r="M36" s="135">
        <v>2.3751039328166357</v>
      </c>
      <c r="N36" s="135">
        <v>-4.2140711749289128</v>
      </c>
      <c r="O36" s="151">
        <v>-2.0256524008067434</v>
      </c>
      <c r="P36" s="151">
        <v>3.9868825462904267</v>
      </c>
      <c r="Q36" s="151">
        <v>3.7385525202709768</v>
      </c>
      <c r="R36" s="255"/>
    </row>
    <row r="37" spans="1:18" ht="20.100000000000001" customHeight="1" x14ac:dyDescent="0.25">
      <c r="A37" s="137" t="s">
        <v>125</v>
      </c>
      <c r="B37" s="138">
        <v>2.030376411405066</v>
      </c>
      <c r="C37" s="139">
        <v>3.276359847681487</v>
      </c>
      <c r="D37" s="139">
        <v>-2.7407852116420495</v>
      </c>
      <c r="E37" s="139">
        <v>4.0610592520625488</v>
      </c>
      <c r="F37" s="139">
        <v>6.7396282319306611</v>
      </c>
      <c r="G37" s="139">
        <v>2.8726278089419521</v>
      </c>
      <c r="H37" s="139">
        <v>-1.0993489420789038</v>
      </c>
      <c r="I37" s="139">
        <v>6.8829485924398082</v>
      </c>
      <c r="J37" s="139">
        <v>4.5802667463414215</v>
      </c>
      <c r="K37" s="139">
        <v>-2.1098808374740874</v>
      </c>
      <c r="L37" s="139">
        <v>8.5281403095006425</v>
      </c>
      <c r="M37" s="139">
        <v>-0.27754583646417696</v>
      </c>
      <c r="N37" s="139">
        <v>-4.6067965649304599</v>
      </c>
      <c r="O37" s="150">
        <v>-2.449454972528109</v>
      </c>
      <c r="P37" s="150">
        <v>1.8298078613933288</v>
      </c>
      <c r="Q37" s="150">
        <v>1.9636629832546104</v>
      </c>
      <c r="R37" s="255"/>
    </row>
    <row r="38" spans="1:18" ht="20.100000000000001" customHeight="1" x14ac:dyDescent="0.25">
      <c r="A38" s="16" t="s">
        <v>126</v>
      </c>
      <c r="B38" s="106">
        <v>3.2974900709417332</v>
      </c>
      <c r="C38" s="130">
        <v>6.3740575617032613</v>
      </c>
      <c r="D38" s="130">
        <v>4.4695334514312623</v>
      </c>
      <c r="E38" s="130">
        <v>3.4618034730906855</v>
      </c>
      <c r="F38" s="130">
        <v>6.9087648558236792</v>
      </c>
      <c r="G38" s="130">
        <v>5.7336003375920264</v>
      </c>
      <c r="H38" s="130">
        <v>2.5093730175113071</v>
      </c>
      <c r="I38" s="130">
        <v>6.9896185687821522</v>
      </c>
      <c r="J38" s="130">
        <v>4.6331635441273056</v>
      </c>
      <c r="K38" s="130">
        <v>4.3795511620418948</v>
      </c>
      <c r="L38" s="130">
        <v>3.8717316783626998</v>
      </c>
      <c r="M38" s="130">
        <v>2.5053530547784364</v>
      </c>
      <c r="N38" s="130">
        <v>-2.0575356664366939</v>
      </c>
      <c r="O38" s="148">
        <v>-2.5989771132379547</v>
      </c>
      <c r="P38" s="148">
        <v>3.9014545661146149</v>
      </c>
      <c r="Q38" s="148">
        <v>2.2210341530350064</v>
      </c>
      <c r="R38" s="255"/>
    </row>
    <row r="39" spans="1:18" ht="20.100000000000001" customHeight="1" x14ac:dyDescent="0.25">
      <c r="A39" s="137" t="s">
        <v>127</v>
      </c>
      <c r="B39" s="138">
        <v>6.5127046762255558</v>
      </c>
      <c r="C39" s="139">
        <v>-0.75246181328059158</v>
      </c>
      <c r="D39" s="139">
        <v>2.569371768889428</v>
      </c>
      <c r="E39" s="139">
        <v>5.7085090968020946</v>
      </c>
      <c r="F39" s="139">
        <v>4.7301715265248179</v>
      </c>
      <c r="G39" s="139">
        <v>5.3358043623407792</v>
      </c>
      <c r="H39" s="139">
        <v>0.72886872243880241</v>
      </c>
      <c r="I39" s="139">
        <v>11.700674190065175</v>
      </c>
      <c r="J39" s="139">
        <v>3.4490802335193083</v>
      </c>
      <c r="K39" s="139">
        <v>5.9982495637481037</v>
      </c>
      <c r="L39" s="139">
        <v>6.5976657804818206</v>
      </c>
      <c r="M39" s="139">
        <v>2.6182092484336339</v>
      </c>
      <c r="N39" s="139">
        <v>-0.27236349128955117</v>
      </c>
      <c r="O39" s="150">
        <v>-2.6567166645652285</v>
      </c>
      <c r="P39" s="150">
        <v>4.9095688792795578</v>
      </c>
      <c r="Q39" s="150">
        <v>2.4506399084954555</v>
      </c>
      <c r="R39" s="255"/>
    </row>
    <row r="40" spans="1:18" ht="20.100000000000001" customHeight="1" x14ac:dyDescent="0.25">
      <c r="A40" s="10" t="s">
        <v>128</v>
      </c>
      <c r="B40" s="107">
        <v>5.1774361760525967</v>
      </c>
      <c r="C40" s="135">
        <v>14.78654250144562</v>
      </c>
      <c r="D40" s="135">
        <v>4.6320893021376319</v>
      </c>
      <c r="E40" s="135">
        <v>-1.9702443145446003</v>
      </c>
      <c r="F40" s="135">
        <v>12.243778812185857</v>
      </c>
      <c r="G40" s="135">
        <v>7.832874356981101</v>
      </c>
      <c r="H40" s="135">
        <v>2.1344112416766148</v>
      </c>
      <c r="I40" s="135">
        <v>6.0312529341715937</v>
      </c>
      <c r="J40" s="135">
        <v>5.6748115223512974</v>
      </c>
      <c r="K40" s="135">
        <v>10.96559742783132</v>
      </c>
      <c r="L40" s="135">
        <v>3.5038019095645634</v>
      </c>
      <c r="M40" s="135">
        <v>4.3889549583700171</v>
      </c>
      <c r="N40" s="135">
        <v>-1.8917203691757756</v>
      </c>
      <c r="O40" s="151">
        <v>-6.2856702938404503</v>
      </c>
      <c r="P40" s="151">
        <v>12.18281261396954</v>
      </c>
      <c r="Q40" s="151">
        <v>4.322692091341529</v>
      </c>
      <c r="R40" s="255"/>
    </row>
    <row r="41" spans="1:18" ht="20.100000000000001" customHeight="1" x14ac:dyDescent="0.25">
      <c r="A41" s="137" t="s">
        <v>129</v>
      </c>
      <c r="B41" s="138">
        <v>4.6507963028274979</v>
      </c>
      <c r="C41" s="139">
        <v>6.6865896316967044</v>
      </c>
      <c r="D41" s="139">
        <v>3.5328005150252695</v>
      </c>
      <c r="E41" s="139">
        <v>3.0543227643250237</v>
      </c>
      <c r="F41" s="139">
        <v>5.6427321532778407</v>
      </c>
      <c r="G41" s="139">
        <v>6.4477326229676279</v>
      </c>
      <c r="H41" s="139">
        <v>0.17576332177930976</v>
      </c>
      <c r="I41" s="139">
        <v>9.0292276103561608</v>
      </c>
      <c r="J41" s="139">
        <v>5.8311196452930592</v>
      </c>
      <c r="K41" s="139">
        <v>4.5013485384906016</v>
      </c>
      <c r="L41" s="139">
        <v>3.1108068829178492</v>
      </c>
      <c r="M41" s="139">
        <v>1.8876665602798326</v>
      </c>
      <c r="N41" s="139">
        <v>-4.2609756615671017</v>
      </c>
      <c r="O41" s="150">
        <v>-3.4955859512871945</v>
      </c>
      <c r="P41" s="150">
        <v>2.3801305857764854</v>
      </c>
      <c r="Q41" s="150">
        <v>1.4431487995111958</v>
      </c>
      <c r="R41" s="255"/>
    </row>
    <row r="42" spans="1:18" ht="20.100000000000001" customHeight="1" x14ac:dyDescent="0.25">
      <c r="A42" s="10" t="s">
        <v>130</v>
      </c>
      <c r="B42" s="107">
        <v>0.67766668806010788</v>
      </c>
      <c r="C42" s="135">
        <v>4.9518413342533263</v>
      </c>
      <c r="D42" s="135">
        <v>5.7643872533428286</v>
      </c>
      <c r="E42" s="135">
        <v>5.5049277647446715</v>
      </c>
      <c r="F42" s="135">
        <v>6.5782241116266738</v>
      </c>
      <c r="G42" s="135">
        <v>4.4610713256469703</v>
      </c>
      <c r="H42" s="135">
        <v>5.0050134828750537</v>
      </c>
      <c r="I42" s="135">
        <v>4.3748283879682326</v>
      </c>
      <c r="J42" s="135">
        <v>3.7252905070425335</v>
      </c>
      <c r="K42" s="135">
        <v>0.76000966580338503</v>
      </c>
      <c r="L42" s="135">
        <v>3.6636392224505876</v>
      </c>
      <c r="M42" s="135">
        <v>2.0369482332714739</v>
      </c>
      <c r="N42" s="135">
        <v>-1.0147691478911924</v>
      </c>
      <c r="O42" s="151">
        <v>-1.7981182262349904E-2</v>
      </c>
      <c r="P42" s="151">
        <v>0.32830225054050199</v>
      </c>
      <c r="Q42" s="151">
        <v>1.6513838969242078</v>
      </c>
      <c r="R42" s="255"/>
    </row>
    <row r="43" spans="1:18" ht="20.100000000000001" customHeight="1" thickBot="1" x14ac:dyDescent="0.3">
      <c r="A43" s="137"/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</row>
    <row r="44" spans="1:18" ht="106.5" customHeight="1" x14ac:dyDescent="0.25">
      <c r="A44" s="249" t="s">
        <v>131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</row>
    <row r="45" spans="1:18" x14ac:dyDescent="0.25">
      <c r="A45" s="1" t="s">
        <v>68</v>
      </c>
    </row>
  </sheetData>
  <mergeCells count="2">
    <mergeCell ref="A44:O44"/>
    <mergeCell ref="P44:Q4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B2" workbookViewId="0">
      <selection activeCell="R45" sqref="R45"/>
    </sheetView>
  </sheetViews>
  <sheetFormatPr defaultColWidth="9.140625" defaultRowHeight="15.75" x14ac:dyDescent="0.25"/>
  <cols>
    <col min="1" max="1" width="22.28515625" style="123" customWidth="1"/>
    <col min="2" max="16" width="10.7109375" style="123" customWidth="1"/>
    <col min="17" max="16384" width="9.140625" style="123"/>
  </cols>
  <sheetData>
    <row r="1" spans="1:19" ht="15" customHeight="1" x14ac:dyDescent="0.25">
      <c r="O1" s="124"/>
      <c r="P1" s="124"/>
    </row>
    <row r="2" spans="1:19" ht="15" customHeight="1" x14ac:dyDescent="0.25">
      <c r="A2" s="1"/>
    </row>
    <row r="3" spans="1:19" ht="15" customHeight="1" x14ac:dyDescent="0.25">
      <c r="A3" s="25" t="s">
        <v>0</v>
      </c>
      <c r="O3" s="24"/>
      <c r="R3" s="24" t="s">
        <v>1</v>
      </c>
    </row>
    <row r="4" spans="1:19" ht="15" customHeight="1" x14ac:dyDescent="0.25">
      <c r="A4" s="25"/>
    </row>
    <row r="5" spans="1:19" ht="15" customHeight="1" x14ac:dyDescent="0.25">
      <c r="A5" s="25" t="s">
        <v>136</v>
      </c>
    </row>
    <row r="6" spans="1:19" ht="15" customHeight="1" x14ac:dyDescent="0.25">
      <c r="A6" s="25" t="s">
        <v>137</v>
      </c>
    </row>
    <row r="7" spans="1:19" ht="15" customHeight="1" x14ac:dyDescent="0.25">
      <c r="A7" s="25" t="s">
        <v>96</v>
      </c>
    </row>
    <row r="8" spans="1:19" ht="15" customHeight="1" thickBot="1" x14ac:dyDescent="0.3">
      <c r="Q8" s="245" t="s">
        <v>80</v>
      </c>
      <c r="R8" s="245"/>
    </row>
    <row r="9" spans="1:19" s="1" customFormat="1" ht="37.5" customHeight="1" thickBot="1" x14ac:dyDescent="0.3">
      <c r="A9" s="126" t="s">
        <v>97</v>
      </c>
      <c r="B9" s="127">
        <v>2002</v>
      </c>
      <c r="C9" s="128">
        <v>2003</v>
      </c>
      <c r="D9" s="128">
        <v>2004</v>
      </c>
      <c r="E9" s="128">
        <v>2005</v>
      </c>
      <c r="F9" s="128">
        <v>2006</v>
      </c>
      <c r="G9" s="128">
        <v>2007</v>
      </c>
      <c r="H9" s="128">
        <v>2008</v>
      </c>
      <c r="I9" s="128">
        <v>2009</v>
      </c>
      <c r="J9" s="128">
        <v>2010</v>
      </c>
      <c r="K9" s="128">
        <v>2011</v>
      </c>
      <c r="L9" s="128">
        <v>2012</v>
      </c>
      <c r="M9" s="128">
        <v>2013</v>
      </c>
      <c r="N9" s="128">
        <v>2014</v>
      </c>
      <c r="O9" s="129">
        <v>2015</v>
      </c>
      <c r="P9" s="128">
        <v>2016</v>
      </c>
      <c r="Q9" s="216">
        <v>2017</v>
      </c>
      <c r="R9" s="215">
        <v>2018</v>
      </c>
    </row>
    <row r="10" spans="1:19" ht="20.100000000000001" customHeight="1" x14ac:dyDescent="0.25">
      <c r="A10" s="89" t="s">
        <v>98</v>
      </c>
      <c r="B10" s="130">
        <v>72.785091934737977</v>
      </c>
      <c r="C10" s="130">
        <v>73.615445321180829</v>
      </c>
      <c r="D10" s="130">
        <v>77.855669635523881</v>
      </c>
      <c r="E10" s="130">
        <v>80.348710371069387</v>
      </c>
      <c r="F10" s="130">
        <v>83.532116873303238</v>
      </c>
      <c r="G10" s="130">
        <v>88.602408758048739</v>
      </c>
      <c r="H10" s="130">
        <v>93.115987609018049</v>
      </c>
      <c r="I10" s="130">
        <v>92.998837105743419</v>
      </c>
      <c r="J10" s="130">
        <v>100</v>
      </c>
      <c r="K10" s="130">
        <v>103.97442307944711</v>
      </c>
      <c r="L10" s="130">
        <v>105.97195472629012</v>
      </c>
      <c r="M10" s="130">
        <v>109.15622404605394</v>
      </c>
      <c r="N10" s="130">
        <v>109.70632399506901</v>
      </c>
      <c r="O10" s="130">
        <v>105.81638236309831</v>
      </c>
      <c r="P10" s="130">
        <v>102.31867018823657</v>
      </c>
      <c r="Q10" s="153">
        <v>103.70388109611636</v>
      </c>
      <c r="R10" s="214">
        <v>105.55361275347835</v>
      </c>
      <c r="S10" s="255"/>
    </row>
    <row r="11" spans="1:19" ht="20.100000000000001" customHeight="1" x14ac:dyDescent="0.25">
      <c r="A11" s="131" t="s">
        <v>99</v>
      </c>
      <c r="B11" s="132">
        <v>65.44903742710261</v>
      </c>
      <c r="C11" s="133">
        <v>69.263954186005634</v>
      </c>
      <c r="D11" s="133">
        <v>75.96630055619741</v>
      </c>
      <c r="E11" s="133">
        <v>80.181575876867186</v>
      </c>
      <c r="F11" s="133">
        <v>84.161771054603975</v>
      </c>
      <c r="G11" s="133">
        <v>87.374730855103536</v>
      </c>
      <c r="H11" s="133">
        <v>90.781075050518453</v>
      </c>
      <c r="I11" s="133">
        <v>90.789208902058874</v>
      </c>
      <c r="J11" s="133">
        <v>100</v>
      </c>
      <c r="K11" s="133">
        <v>106.51599810396768</v>
      </c>
      <c r="L11" s="133">
        <v>109.94727050551955</v>
      </c>
      <c r="M11" s="133">
        <v>113.18143863003186</v>
      </c>
      <c r="N11" s="133">
        <v>116.54715982768897</v>
      </c>
      <c r="O11" s="133">
        <v>113.53480605876776</v>
      </c>
      <c r="P11" s="133">
        <v>108.28854715006861</v>
      </c>
      <c r="Q11" s="134">
        <v>112.40763434243028</v>
      </c>
      <c r="R11" s="217">
        <v>116.22113986988376</v>
      </c>
      <c r="S11" s="255"/>
    </row>
    <row r="12" spans="1:19" ht="20.100000000000001" customHeight="1" x14ac:dyDescent="0.25">
      <c r="A12" s="10" t="s">
        <v>100</v>
      </c>
      <c r="B12" s="107">
        <v>61.424338082676236</v>
      </c>
      <c r="C12" s="135">
        <v>63.434175235992541</v>
      </c>
      <c r="D12" s="135">
        <v>71.849462088979806</v>
      </c>
      <c r="E12" s="135">
        <v>72.820189001389707</v>
      </c>
      <c r="F12" s="135">
        <v>76.343458725557255</v>
      </c>
      <c r="G12" s="135">
        <v>81.598421545614585</v>
      </c>
      <c r="H12" s="135">
        <v>83.507043842031479</v>
      </c>
      <c r="I12" s="135">
        <v>89.430580472503962</v>
      </c>
      <c r="J12" s="135">
        <v>100</v>
      </c>
      <c r="K12" s="135">
        <v>105.22530448807348</v>
      </c>
      <c r="L12" s="135">
        <v>108.74735496090952</v>
      </c>
      <c r="M12" s="135">
        <v>109.6447367362364</v>
      </c>
      <c r="N12" s="135">
        <v>113.72881880742729</v>
      </c>
      <c r="O12" s="135">
        <v>110.17277940142137</v>
      </c>
      <c r="P12" s="135">
        <v>105.59395896370469</v>
      </c>
      <c r="Q12" s="136">
        <v>111.31738118317173</v>
      </c>
      <c r="R12" s="212">
        <v>114.91711779779816</v>
      </c>
      <c r="S12" s="255"/>
    </row>
    <row r="13" spans="1:19" ht="20.100000000000001" customHeight="1" x14ac:dyDescent="0.25">
      <c r="A13" s="137" t="s">
        <v>101</v>
      </c>
      <c r="B13" s="138">
        <v>64.280263232568203</v>
      </c>
      <c r="C13" s="139">
        <v>65.652215445956401</v>
      </c>
      <c r="D13" s="139">
        <v>74.527534534935555</v>
      </c>
      <c r="E13" s="139">
        <v>76.51098061288171</v>
      </c>
      <c r="F13" s="139">
        <v>82.022638422456822</v>
      </c>
      <c r="G13" s="139">
        <v>85.644179476037394</v>
      </c>
      <c r="H13" s="139">
        <v>90.91176870877635</v>
      </c>
      <c r="I13" s="139">
        <v>93.228275757855712</v>
      </c>
      <c r="J13" s="139">
        <v>100</v>
      </c>
      <c r="K13" s="139">
        <v>104.28169395289011</v>
      </c>
      <c r="L13" s="139">
        <v>110.72778526923517</v>
      </c>
      <c r="M13" s="139">
        <v>113.25286478707676</v>
      </c>
      <c r="N13" s="139">
        <v>118.24265031654441</v>
      </c>
      <c r="O13" s="139">
        <v>116.46817692161504</v>
      </c>
      <c r="P13" s="139">
        <v>113.62501126814021</v>
      </c>
      <c r="Q13" s="140">
        <v>113.87775059802306</v>
      </c>
      <c r="R13" s="218">
        <v>114.4807357989659</v>
      </c>
      <c r="S13" s="255"/>
    </row>
    <row r="14" spans="1:19" ht="20.100000000000001" customHeight="1" x14ac:dyDescent="0.25">
      <c r="A14" s="10" t="s">
        <v>102</v>
      </c>
      <c r="B14" s="107">
        <v>65.714191714358634</v>
      </c>
      <c r="C14" s="135">
        <v>68.970498810739088</v>
      </c>
      <c r="D14" s="135">
        <v>76.267969510408108</v>
      </c>
      <c r="E14" s="141">
        <v>83.155100143157753</v>
      </c>
      <c r="F14" s="135">
        <v>84.993035978860789</v>
      </c>
      <c r="G14" s="135">
        <v>88.995119862348076</v>
      </c>
      <c r="H14" s="135">
        <v>91.210813592369675</v>
      </c>
      <c r="I14" s="135">
        <v>91.047418951766701</v>
      </c>
      <c r="J14" s="135">
        <v>100</v>
      </c>
      <c r="K14" s="135">
        <v>110.35172760735263</v>
      </c>
      <c r="L14" s="135">
        <v>111.86110577808772</v>
      </c>
      <c r="M14" s="135">
        <v>116.74527251624352</v>
      </c>
      <c r="N14" s="135">
        <v>117.02492782725176</v>
      </c>
      <c r="O14" s="135">
        <v>110.65698814609345</v>
      </c>
      <c r="P14" s="135">
        <v>103.0971897363427</v>
      </c>
      <c r="Q14" s="136">
        <v>108.49951669104183</v>
      </c>
      <c r="R14" s="212">
        <v>114.01985913128702</v>
      </c>
      <c r="S14" s="255"/>
    </row>
    <row r="15" spans="1:19" ht="20.100000000000001" customHeight="1" x14ac:dyDescent="0.25">
      <c r="A15" s="137" t="s">
        <v>103</v>
      </c>
      <c r="B15" s="138">
        <v>65.113490250644361</v>
      </c>
      <c r="C15" s="139">
        <v>66.355765460348834</v>
      </c>
      <c r="D15" s="139">
        <v>70.803352129047298</v>
      </c>
      <c r="E15" s="139">
        <v>75.972573769398636</v>
      </c>
      <c r="F15" s="139">
        <v>83.054532786574285</v>
      </c>
      <c r="G15" s="139">
        <v>81.498849471874948</v>
      </c>
      <c r="H15" s="139">
        <v>86.910908946858697</v>
      </c>
      <c r="I15" s="139">
        <v>91.859749715120103</v>
      </c>
      <c r="J15" s="139">
        <v>100</v>
      </c>
      <c r="K15" s="139">
        <v>103.21144785398346</v>
      </c>
      <c r="L15" s="139">
        <v>108.18832190522281</v>
      </c>
      <c r="M15" s="139">
        <v>114.13952347664593</v>
      </c>
      <c r="N15" s="139">
        <v>116.985415984111</v>
      </c>
      <c r="O15" s="139">
        <v>116.64162706978216</v>
      </c>
      <c r="P15" s="139">
        <v>116.85562195764565</v>
      </c>
      <c r="Q15" s="140">
        <v>119.73500529605936</v>
      </c>
      <c r="R15" s="218">
        <v>125.44434615782008</v>
      </c>
      <c r="S15" s="255"/>
    </row>
    <row r="16" spans="1:19" ht="20.100000000000001" customHeight="1" x14ac:dyDescent="0.25">
      <c r="A16" s="10" t="s">
        <v>104</v>
      </c>
      <c r="B16" s="107">
        <v>68.712603749537536</v>
      </c>
      <c r="C16" s="135">
        <v>73.59696381683878</v>
      </c>
      <c r="D16" s="135">
        <v>79.784306592931287</v>
      </c>
      <c r="E16" s="135">
        <v>83.156667651911917</v>
      </c>
      <c r="F16" s="135">
        <v>88.725947488031963</v>
      </c>
      <c r="G16" s="135">
        <v>90.709513442597128</v>
      </c>
      <c r="H16" s="135">
        <v>95.007789987420608</v>
      </c>
      <c r="I16" s="135">
        <v>91.767201282961665</v>
      </c>
      <c r="J16" s="135">
        <v>100</v>
      </c>
      <c r="K16" s="135">
        <v>104.39127655885045</v>
      </c>
      <c r="L16" s="135">
        <v>107.72023525459461</v>
      </c>
      <c r="M16" s="135">
        <v>110.45837190997869</v>
      </c>
      <c r="N16" s="135">
        <v>114.94239777394419</v>
      </c>
      <c r="O16" s="135">
        <v>113.9159595098229</v>
      </c>
      <c r="P16" s="135">
        <v>109.38431426889035</v>
      </c>
      <c r="Q16" s="136">
        <v>112.92789424274807</v>
      </c>
      <c r="R16" s="212">
        <v>116.28620666630232</v>
      </c>
      <c r="S16" s="255"/>
    </row>
    <row r="17" spans="1:19" ht="20.100000000000001" customHeight="1" x14ac:dyDescent="0.25">
      <c r="A17" s="137" t="s">
        <v>105</v>
      </c>
      <c r="B17" s="138">
        <v>63.841144745082779</v>
      </c>
      <c r="C17" s="139">
        <v>68.881560774377817</v>
      </c>
      <c r="D17" s="139">
        <v>73.343707683578884</v>
      </c>
      <c r="E17" s="139">
        <v>77.947178894439148</v>
      </c>
      <c r="F17" s="139">
        <v>83.357230640605565</v>
      </c>
      <c r="G17" s="139">
        <v>87.049954448634665</v>
      </c>
      <c r="H17" s="139">
        <v>89.691707907003348</v>
      </c>
      <c r="I17" s="139">
        <v>91.788483863132313</v>
      </c>
      <c r="J17" s="139">
        <v>100</v>
      </c>
      <c r="K17" s="139">
        <v>103.59635657250632</v>
      </c>
      <c r="L17" s="139">
        <v>113.15338427378383</v>
      </c>
      <c r="M17" s="139">
        <v>117.00318876084856</v>
      </c>
      <c r="N17" s="139">
        <v>118.95307773503171</v>
      </c>
      <c r="O17" s="139">
        <v>112.4551422057521</v>
      </c>
      <c r="P17" s="139">
        <v>106.99348569318579</v>
      </c>
      <c r="Q17" s="140">
        <v>108.86578378150119</v>
      </c>
      <c r="R17" s="218">
        <v>111.38024735762946</v>
      </c>
      <c r="S17" s="255"/>
    </row>
    <row r="18" spans="1:19" ht="20.100000000000001" customHeight="1" x14ac:dyDescent="0.25">
      <c r="A18" s="10" t="s">
        <v>106</v>
      </c>
      <c r="B18" s="107">
        <v>58.352095371086769</v>
      </c>
      <c r="C18" s="135">
        <v>63.760385262976129</v>
      </c>
      <c r="D18" s="135">
        <v>68.664094449229935</v>
      </c>
      <c r="E18" s="135">
        <v>71.568282677390854</v>
      </c>
      <c r="F18" s="135">
        <v>74.456500610066414</v>
      </c>
      <c r="G18" s="135">
        <v>78.396204155570913</v>
      </c>
      <c r="H18" s="135">
        <v>83.113862433782884</v>
      </c>
      <c r="I18" s="135">
        <v>85.526558233010192</v>
      </c>
      <c r="J18" s="135">
        <v>100</v>
      </c>
      <c r="K18" s="135">
        <v>108.81174668148836</v>
      </c>
      <c r="L18" s="135">
        <v>114.46243489317189</v>
      </c>
      <c r="M18" s="135">
        <v>117.0236895831016</v>
      </c>
      <c r="N18" s="135">
        <v>124.2738704486334</v>
      </c>
      <c r="O18" s="135">
        <v>123.76408713126841</v>
      </c>
      <c r="P18" s="135">
        <v>118.67087077198919</v>
      </c>
      <c r="Q18" s="136">
        <v>122.4236545395073</v>
      </c>
      <c r="R18" s="212">
        <v>124.95504215713235</v>
      </c>
      <c r="S18" s="255"/>
    </row>
    <row r="19" spans="1:19" ht="20.100000000000001" customHeight="1" x14ac:dyDescent="0.25">
      <c r="A19" s="131" t="s">
        <v>107</v>
      </c>
      <c r="B19" s="132">
        <v>71.522259401811809</v>
      </c>
      <c r="C19" s="133">
        <v>72.656186524089151</v>
      </c>
      <c r="D19" s="133">
        <v>77.500546640343131</v>
      </c>
      <c r="E19" s="133">
        <v>80.476829142099234</v>
      </c>
      <c r="F19" s="133">
        <v>84.169524514418796</v>
      </c>
      <c r="G19" s="133">
        <v>88.116134264382538</v>
      </c>
      <c r="H19" s="133">
        <v>92.852312271632911</v>
      </c>
      <c r="I19" s="133">
        <v>93.798221123676115</v>
      </c>
      <c r="J19" s="133">
        <v>100</v>
      </c>
      <c r="K19" s="133">
        <v>104.06268329572841</v>
      </c>
      <c r="L19" s="133">
        <v>107.16403119510247</v>
      </c>
      <c r="M19" s="133">
        <v>110.44847482896188</v>
      </c>
      <c r="N19" s="133">
        <v>113.56092596626365</v>
      </c>
      <c r="O19" s="133">
        <v>109.75447895591601</v>
      </c>
      <c r="P19" s="133">
        <v>104.7340414473538</v>
      </c>
      <c r="Q19" s="134">
        <v>106.48959065799804</v>
      </c>
      <c r="R19" s="217">
        <v>108.40667850104877</v>
      </c>
      <c r="S19" s="255"/>
    </row>
    <row r="20" spans="1:19" ht="20.100000000000001" customHeight="1" x14ac:dyDescent="0.25">
      <c r="A20" s="10" t="s">
        <v>108</v>
      </c>
      <c r="B20" s="107">
        <v>66.2328160449931</v>
      </c>
      <c r="C20" s="135">
        <v>69.562845380473973</v>
      </c>
      <c r="D20" s="135">
        <v>74.563720700866753</v>
      </c>
      <c r="E20" s="135">
        <v>78.967491931933012</v>
      </c>
      <c r="F20" s="135">
        <v>81.784944773754859</v>
      </c>
      <c r="G20" s="135">
        <v>87.518929914092126</v>
      </c>
      <c r="H20" s="135">
        <v>91.866912285249114</v>
      </c>
      <c r="I20" s="135">
        <v>92.439090032269448</v>
      </c>
      <c r="J20" s="135">
        <v>100</v>
      </c>
      <c r="K20" s="135">
        <v>106.54425419690358</v>
      </c>
      <c r="L20" s="135">
        <v>111.08491697963586</v>
      </c>
      <c r="M20" s="135">
        <v>117.25078355847273</v>
      </c>
      <c r="N20" s="135">
        <v>121.86580352734197</v>
      </c>
      <c r="O20" s="135">
        <v>116.88172338489741</v>
      </c>
      <c r="P20" s="135">
        <v>110.30049394492698</v>
      </c>
      <c r="Q20" s="136">
        <v>116.20597008990043</v>
      </c>
      <c r="R20" s="212">
        <v>119.53073273482701</v>
      </c>
      <c r="S20" s="255"/>
    </row>
    <row r="21" spans="1:19" ht="20.100000000000001" customHeight="1" x14ac:dyDescent="0.25">
      <c r="A21" s="137" t="s">
        <v>109</v>
      </c>
      <c r="B21" s="138">
        <v>64.549262978673283</v>
      </c>
      <c r="C21" s="139">
        <v>68.201445149935395</v>
      </c>
      <c r="D21" s="139">
        <v>73.450198063681043</v>
      </c>
      <c r="E21" s="139">
        <v>76.350721438533341</v>
      </c>
      <c r="F21" s="139">
        <v>80.624266731235224</v>
      </c>
      <c r="G21" s="139">
        <v>84.962395888817568</v>
      </c>
      <c r="H21" s="139">
        <v>90.268756441574325</v>
      </c>
      <c r="I21" s="139">
        <v>95.939589952917757</v>
      </c>
      <c r="J21" s="139">
        <v>100</v>
      </c>
      <c r="K21" s="139">
        <v>105.1816721207615</v>
      </c>
      <c r="L21" s="139">
        <v>111.64817620817853</v>
      </c>
      <c r="M21" s="139">
        <v>114.23958895452462</v>
      </c>
      <c r="N21" s="139">
        <v>120.34497479303604</v>
      </c>
      <c r="O21" s="139">
        <v>118.99939765771299</v>
      </c>
      <c r="P21" s="139">
        <v>111.45481178370284</v>
      </c>
      <c r="Q21" s="140">
        <v>120.10491791470467</v>
      </c>
      <c r="R21" s="218">
        <v>122.64363751407494</v>
      </c>
      <c r="S21" s="255"/>
    </row>
    <row r="22" spans="1:19" ht="20.100000000000001" customHeight="1" x14ac:dyDescent="0.25">
      <c r="A22" s="10" t="s">
        <v>110</v>
      </c>
      <c r="B22" s="107">
        <v>71.06602983393887</v>
      </c>
      <c r="C22" s="135">
        <v>71.989518325775762</v>
      </c>
      <c r="D22" s="135">
        <v>75.714262471085547</v>
      </c>
      <c r="E22" s="135">
        <v>77.595095336275037</v>
      </c>
      <c r="F22" s="135">
        <v>83.946857047740238</v>
      </c>
      <c r="G22" s="135">
        <v>86.518579306837196</v>
      </c>
      <c r="H22" s="135">
        <v>93.329509303445107</v>
      </c>
      <c r="I22" s="135">
        <v>93.675907364356235</v>
      </c>
      <c r="J22" s="135">
        <v>100</v>
      </c>
      <c r="K22" s="135">
        <v>103.88865496148883</v>
      </c>
      <c r="L22" s="135">
        <v>105.5836095001381</v>
      </c>
      <c r="M22" s="135">
        <v>110.92967058839618</v>
      </c>
      <c r="N22" s="135">
        <v>115.56976282959172</v>
      </c>
      <c r="O22" s="135">
        <v>111.62176640237978</v>
      </c>
      <c r="P22" s="135">
        <v>107.03902946026041</v>
      </c>
      <c r="Q22" s="136">
        <v>108.66502239058566</v>
      </c>
      <c r="R22" s="212">
        <v>110.23714239980656</v>
      </c>
      <c r="S22" s="255"/>
    </row>
    <row r="23" spans="1:19" ht="20.100000000000001" customHeight="1" x14ac:dyDescent="0.25">
      <c r="A23" s="137" t="s">
        <v>111</v>
      </c>
      <c r="B23" s="138">
        <v>78.554004905961989</v>
      </c>
      <c r="C23" s="139">
        <v>80.457228850742084</v>
      </c>
      <c r="D23" s="139">
        <v>83.728527836104888</v>
      </c>
      <c r="E23" s="139">
        <v>85.703944102632832</v>
      </c>
      <c r="F23" s="139">
        <v>88.306208089611346</v>
      </c>
      <c r="G23" s="139">
        <v>90.923579405597209</v>
      </c>
      <c r="H23" s="139">
        <v>94.855116038956155</v>
      </c>
      <c r="I23" s="139">
        <v>96.016867054850877</v>
      </c>
      <c r="J23" s="139">
        <v>100</v>
      </c>
      <c r="K23" s="139">
        <v>105.37650361816711</v>
      </c>
      <c r="L23" s="139">
        <v>105.98078279341097</v>
      </c>
      <c r="M23" s="139">
        <v>110.70599830835587</v>
      </c>
      <c r="N23" s="139">
        <v>112.46222164197302</v>
      </c>
      <c r="O23" s="139">
        <v>110.21692243039375</v>
      </c>
      <c r="P23" s="139">
        <v>105.75946522169922</v>
      </c>
      <c r="Q23" s="140">
        <v>106.34078472021038</v>
      </c>
      <c r="R23" s="218">
        <v>108.2155459629975</v>
      </c>
      <c r="S23" s="255"/>
    </row>
    <row r="24" spans="1:19" ht="20.100000000000001" customHeight="1" x14ac:dyDescent="0.25">
      <c r="A24" s="10" t="s">
        <v>112</v>
      </c>
      <c r="B24" s="107">
        <v>69.39185829045114</v>
      </c>
      <c r="C24" s="135">
        <v>72.993288447369338</v>
      </c>
      <c r="D24" s="135">
        <v>75.556238972800315</v>
      </c>
      <c r="E24" s="135">
        <v>77.59362821021449</v>
      </c>
      <c r="F24" s="135">
        <v>83.534283993938516</v>
      </c>
      <c r="G24" s="135">
        <v>85.373526197771739</v>
      </c>
      <c r="H24" s="135">
        <v>89.254302866284007</v>
      </c>
      <c r="I24" s="135">
        <v>90.517540504757562</v>
      </c>
      <c r="J24" s="135">
        <v>100</v>
      </c>
      <c r="K24" s="135">
        <v>105.65074807246579</v>
      </c>
      <c r="L24" s="135">
        <v>109.99497020575673</v>
      </c>
      <c r="M24" s="135">
        <v>116.3558153311093</v>
      </c>
      <c r="N24" s="135">
        <v>119.71318517211265</v>
      </c>
      <c r="O24" s="135">
        <v>116.52864718822484</v>
      </c>
      <c r="P24" s="135">
        <v>112.91660829458938</v>
      </c>
      <c r="Q24" s="136">
        <v>112.86870116140022</v>
      </c>
      <c r="R24" s="212">
        <v>114.16200162584842</v>
      </c>
      <c r="S24" s="255"/>
    </row>
    <row r="25" spans="1:19" ht="20.100000000000001" customHeight="1" x14ac:dyDescent="0.25">
      <c r="A25" s="137" t="s">
        <v>113</v>
      </c>
      <c r="B25" s="138">
        <v>74.253620287035915</v>
      </c>
      <c r="C25" s="139">
        <v>72.216586615032284</v>
      </c>
      <c r="D25" s="139">
        <v>75.928897188783552</v>
      </c>
      <c r="E25" s="139">
        <v>79.192387280770745</v>
      </c>
      <c r="F25" s="139">
        <v>83.070463698171125</v>
      </c>
      <c r="G25" s="139">
        <v>87.515256105112101</v>
      </c>
      <c r="H25" s="139">
        <v>91.791129878103831</v>
      </c>
      <c r="I25" s="139">
        <v>93.262706974457188</v>
      </c>
      <c r="J25" s="139">
        <v>100</v>
      </c>
      <c r="K25" s="139">
        <v>104.53550121824233</v>
      </c>
      <c r="L25" s="139">
        <v>108.6492674267633</v>
      </c>
      <c r="M25" s="139">
        <v>111.76395858186324</v>
      </c>
      <c r="N25" s="139">
        <v>113.90520779164352</v>
      </c>
      <c r="O25" s="139">
        <v>109.11140340817823</v>
      </c>
      <c r="P25" s="139">
        <v>105.91522718961646</v>
      </c>
      <c r="Q25" s="140">
        <v>108.16271783844957</v>
      </c>
      <c r="R25" s="218">
        <v>110.24047924716957</v>
      </c>
      <c r="S25" s="255"/>
    </row>
    <row r="26" spans="1:19" ht="20.100000000000001" customHeight="1" x14ac:dyDescent="0.25">
      <c r="A26" s="10" t="s">
        <v>114</v>
      </c>
      <c r="B26" s="107">
        <v>74.942323724595212</v>
      </c>
      <c r="C26" s="135">
        <v>74.083363995457418</v>
      </c>
      <c r="D26" s="135">
        <v>78.549519573421051</v>
      </c>
      <c r="E26" s="135">
        <v>81.345361044966708</v>
      </c>
      <c r="F26" s="135">
        <v>83.653714367637249</v>
      </c>
      <c r="G26" s="135">
        <v>88.037307774764145</v>
      </c>
      <c r="H26" s="135">
        <v>94.03028991832889</v>
      </c>
      <c r="I26" s="135">
        <v>94.934555235133857</v>
      </c>
      <c r="J26" s="135">
        <v>100</v>
      </c>
      <c r="K26" s="135">
        <v>104.65221949297654</v>
      </c>
      <c r="L26" s="135">
        <v>106.79341740995314</v>
      </c>
      <c r="M26" s="135">
        <v>107.20094103709761</v>
      </c>
      <c r="N26" s="135">
        <v>112.3099217946835</v>
      </c>
      <c r="O26" s="135">
        <v>109.08071273777708</v>
      </c>
      <c r="P26" s="135">
        <v>107.58784181958154</v>
      </c>
      <c r="Q26" s="136">
        <v>111.19542520148136</v>
      </c>
      <c r="R26" s="212">
        <v>112.43368861229924</v>
      </c>
      <c r="S26" s="255"/>
    </row>
    <row r="27" spans="1:19" ht="20.100000000000001" customHeight="1" x14ac:dyDescent="0.25">
      <c r="A27" s="137" t="s">
        <v>115</v>
      </c>
      <c r="B27" s="138">
        <v>69.980199288625471</v>
      </c>
      <c r="C27" s="139">
        <v>71.779094175146568</v>
      </c>
      <c r="D27" s="139">
        <v>76.419653048926818</v>
      </c>
      <c r="E27" s="139">
        <v>79.704740334974829</v>
      </c>
      <c r="F27" s="139">
        <v>83.129253417539019</v>
      </c>
      <c r="G27" s="139">
        <v>88.33294425660047</v>
      </c>
      <c r="H27" s="139">
        <v>90.646823337876867</v>
      </c>
      <c r="I27" s="139">
        <v>94.551079600810255</v>
      </c>
      <c r="J27" s="139">
        <v>100</v>
      </c>
      <c r="K27" s="139">
        <v>104.84650422466228</v>
      </c>
      <c r="L27" s="139">
        <v>106.41170430807803</v>
      </c>
      <c r="M27" s="139">
        <v>107.46203076745884</v>
      </c>
      <c r="N27" s="139">
        <v>107.94290014422354</v>
      </c>
      <c r="O27" s="139">
        <v>104.38822730702937</v>
      </c>
      <c r="P27" s="139">
        <v>98.957399354644352</v>
      </c>
      <c r="Q27" s="143">
        <v>97.857767937728013</v>
      </c>
      <c r="R27" s="219">
        <v>96.108210318840975</v>
      </c>
      <c r="S27" s="255"/>
    </row>
    <row r="28" spans="1:19" ht="20.100000000000001" customHeight="1" x14ac:dyDescent="0.25">
      <c r="A28" s="10" t="s">
        <v>116</v>
      </c>
      <c r="B28" s="107">
        <v>71.3615271052239</v>
      </c>
      <c r="C28" s="135">
        <v>73.032491394195063</v>
      </c>
      <c r="D28" s="135">
        <v>79.912213429712224</v>
      </c>
      <c r="E28" s="135">
        <v>83.228437252529503</v>
      </c>
      <c r="F28" s="135">
        <v>85.728378475116713</v>
      </c>
      <c r="G28" s="135">
        <v>89.896914424705287</v>
      </c>
      <c r="H28" s="135">
        <v>94.503312337314327</v>
      </c>
      <c r="I28" s="135">
        <v>94.238182944681895</v>
      </c>
      <c r="J28" s="135">
        <v>100</v>
      </c>
      <c r="K28" s="135">
        <v>102.05869929489639</v>
      </c>
      <c r="L28" s="135">
        <v>105.07777524618184</v>
      </c>
      <c r="M28" s="135">
        <v>106.4771213666284</v>
      </c>
      <c r="N28" s="135">
        <v>108.93326655192701</v>
      </c>
      <c r="O28" s="135">
        <v>105.19371571786455</v>
      </c>
      <c r="P28" s="135">
        <v>98.643619103452593</v>
      </c>
      <c r="Q28" s="108">
        <v>98.679054544166561</v>
      </c>
      <c r="R28" s="213">
        <v>100.99444527025456</v>
      </c>
      <c r="S28" s="255"/>
    </row>
    <row r="29" spans="1:19" ht="20.100000000000001" customHeight="1" x14ac:dyDescent="0.25">
      <c r="A29" s="131" t="s">
        <v>117</v>
      </c>
      <c r="B29" s="132">
        <v>73.296794083151667</v>
      </c>
      <c r="C29" s="133">
        <v>73.206159929807839</v>
      </c>
      <c r="D29" s="133">
        <v>77.135055896492489</v>
      </c>
      <c r="E29" s="133">
        <v>80.012619757735692</v>
      </c>
      <c r="F29" s="133">
        <v>83.288295087061101</v>
      </c>
      <c r="G29" s="133">
        <v>88.508322655151218</v>
      </c>
      <c r="H29" s="133">
        <v>93.477681085983178</v>
      </c>
      <c r="I29" s="133">
        <v>92.960918779213443</v>
      </c>
      <c r="J29" s="133">
        <v>100</v>
      </c>
      <c r="K29" s="133">
        <v>103.50367085119699</v>
      </c>
      <c r="L29" s="133">
        <v>105.36501284598812</v>
      </c>
      <c r="M29" s="133">
        <v>107.4358681913974</v>
      </c>
      <c r="N29" s="133">
        <v>106.94218338286258</v>
      </c>
      <c r="O29" s="133">
        <v>102.89538126926109</v>
      </c>
      <c r="P29" s="133">
        <v>99.549275123459537</v>
      </c>
      <c r="Q29" s="134">
        <v>99.742706277246356</v>
      </c>
      <c r="R29" s="217">
        <v>101.15388702822285</v>
      </c>
      <c r="S29" s="255"/>
    </row>
    <row r="30" spans="1:19" ht="20.100000000000001" customHeight="1" x14ac:dyDescent="0.25">
      <c r="A30" s="10" t="s">
        <v>118</v>
      </c>
      <c r="B30" s="107">
        <v>73.899300742039301</v>
      </c>
      <c r="C30" s="135">
        <v>75.471050870787238</v>
      </c>
      <c r="D30" s="135">
        <v>79.914023913421161</v>
      </c>
      <c r="E30" s="135">
        <v>83.127691554150033</v>
      </c>
      <c r="F30" s="135">
        <v>86.377680568090881</v>
      </c>
      <c r="G30" s="135">
        <v>91.149973890457716</v>
      </c>
      <c r="H30" s="135">
        <v>95.414750452336605</v>
      </c>
      <c r="I30" s="135">
        <v>91.672399512839164</v>
      </c>
      <c r="J30" s="135">
        <v>100</v>
      </c>
      <c r="K30" s="135">
        <v>102.48037454404763</v>
      </c>
      <c r="L30" s="135">
        <v>105.88875469930335</v>
      </c>
      <c r="M30" s="135">
        <v>106.38246669875724</v>
      </c>
      <c r="N30" s="135">
        <v>105.63721760896181</v>
      </c>
      <c r="O30" s="135">
        <v>101.13326593587703</v>
      </c>
      <c r="P30" s="135">
        <v>99.08604494955101</v>
      </c>
      <c r="Q30" s="108">
        <v>100.76570419456434</v>
      </c>
      <c r="R30" s="213">
        <v>102.10189246816078</v>
      </c>
      <c r="S30" s="255"/>
    </row>
    <row r="31" spans="1:19" ht="20.100000000000001" customHeight="1" x14ac:dyDescent="0.25">
      <c r="A31" s="137" t="s">
        <v>119</v>
      </c>
      <c r="B31" s="138">
        <v>66.442176434393986</v>
      </c>
      <c r="C31" s="139">
        <v>68.393317018402797</v>
      </c>
      <c r="D31" s="139">
        <v>71.311429899176176</v>
      </c>
      <c r="E31" s="139">
        <v>73.83690643974235</v>
      </c>
      <c r="F31" s="139">
        <v>80.133393281975643</v>
      </c>
      <c r="G31" s="139">
        <v>85.837754693400697</v>
      </c>
      <c r="H31" s="139">
        <v>93.239798975459948</v>
      </c>
      <c r="I31" s="139">
        <v>86.78307481799267</v>
      </c>
      <c r="J31" s="139">
        <v>100</v>
      </c>
      <c r="K31" s="139">
        <v>107.40697107265106</v>
      </c>
      <c r="L31" s="139">
        <v>106.62342773780338</v>
      </c>
      <c r="M31" s="139">
        <v>106.52077466820633</v>
      </c>
      <c r="N31" s="139">
        <v>110.0512065962465</v>
      </c>
      <c r="O31" s="139">
        <v>107.74003760207459</v>
      </c>
      <c r="P31" s="139">
        <v>102.06954968170807</v>
      </c>
      <c r="Q31" s="143">
        <v>102.57911113413059</v>
      </c>
      <c r="R31" s="219">
        <v>105.7042592917782</v>
      </c>
      <c r="S31" s="255"/>
    </row>
    <row r="32" spans="1:19" ht="20.100000000000001" customHeight="1" x14ac:dyDescent="0.25">
      <c r="A32" s="10" t="s">
        <v>120</v>
      </c>
      <c r="B32" s="107">
        <v>79.877316425092175</v>
      </c>
      <c r="C32" s="135">
        <v>79.064875231102391</v>
      </c>
      <c r="D32" s="135">
        <v>81.233846677270336</v>
      </c>
      <c r="E32" s="135">
        <v>83.492629197689936</v>
      </c>
      <c r="F32" s="135">
        <v>86.908683867856681</v>
      </c>
      <c r="G32" s="135">
        <v>89.825013842466419</v>
      </c>
      <c r="H32" s="135">
        <v>93.463073710484252</v>
      </c>
      <c r="I32" s="135">
        <v>95.258667050408704</v>
      </c>
      <c r="J32" s="135">
        <v>100</v>
      </c>
      <c r="K32" s="135">
        <v>102.64086291190533</v>
      </c>
      <c r="L32" s="135">
        <v>104.73200766735545</v>
      </c>
      <c r="M32" s="135">
        <v>106.08409718111055</v>
      </c>
      <c r="N32" s="135">
        <v>107.70648416295509</v>
      </c>
      <c r="O32" s="135">
        <v>104.70271814156189</v>
      </c>
      <c r="P32" s="135">
        <v>100.07633935151922</v>
      </c>
      <c r="Q32" s="108">
        <v>98.526949954033938</v>
      </c>
      <c r="R32" s="213">
        <v>99.490908455068819</v>
      </c>
      <c r="S32" s="255"/>
    </row>
    <row r="33" spans="1:19" ht="20.100000000000001" customHeight="1" x14ac:dyDescent="0.25">
      <c r="A33" s="137" t="s">
        <v>121</v>
      </c>
      <c r="B33" s="138">
        <v>71.40542098163111</v>
      </c>
      <c r="C33" s="139">
        <v>71.045571604099521</v>
      </c>
      <c r="D33" s="139">
        <v>75.448705666917974</v>
      </c>
      <c r="E33" s="139">
        <v>78.479044037334134</v>
      </c>
      <c r="F33" s="139">
        <v>81.509133998650711</v>
      </c>
      <c r="G33" s="139">
        <v>87.591547903132735</v>
      </c>
      <c r="H33" s="139">
        <v>93.023187689076039</v>
      </c>
      <c r="I33" s="139">
        <v>92.921379195904365</v>
      </c>
      <c r="J33" s="139">
        <v>100</v>
      </c>
      <c r="K33" s="139">
        <v>103.82378676186043</v>
      </c>
      <c r="L33" s="139">
        <v>105.35421244270802</v>
      </c>
      <c r="M33" s="139">
        <v>108.29772182755278</v>
      </c>
      <c r="N33" s="139">
        <v>106.8060197425764</v>
      </c>
      <c r="O33" s="139">
        <v>102.39820848785396</v>
      </c>
      <c r="P33" s="139">
        <v>99.265414807698008</v>
      </c>
      <c r="Q33" s="143">
        <v>99.587372363589935</v>
      </c>
      <c r="R33" s="219">
        <v>101.07113946187036</v>
      </c>
      <c r="S33" s="255"/>
    </row>
    <row r="34" spans="1:19" ht="20.100000000000001" customHeight="1" x14ac:dyDescent="0.25">
      <c r="A34" s="16" t="s">
        <v>122</v>
      </c>
      <c r="B34" s="106">
        <v>77.196000065266318</v>
      </c>
      <c r="C34" s="130">
        <v>79.321470085880563</v>
      </c>
      <c r="D34" s="130">
        <v>83.263080253777815</v>
      </c>
      <c r="E34" s="130">
        <v>82.899600515852327</v>
      </c>
      <c r="F34" s="130">
        <v>85.332354935463798</v>
      </c>
      <c r="G34" s="130">
        <v>91.117646559054194</v>
      </c>
      <c r="H34" s="130">
        <v>93.886260812727045</v>
      </c>
      <c r="I34" s="130">
        <v>92.895290633110633</v>
      </c>
      <c r="J34" s="130">
        <v>100</v>
      </c>
      <c r="K34" s="130">
        <v>104.32994793225143</v>
      </c>
      <c r="L34" s="130">
        <v>103.9167609823017</v>
      </c>
      <c r="M34" s="130">
        <v>110.28715987437756</v>
      </c>
      <c r="N34" s="130">
        <v>110.17926112279328</v>
      </c>
      <c r="O34" s="130">
        <v>105.68806085339182</v>
      </c>
      <c r="P34" s="130">
        <v>103.15459043702504</v>
      </c>
      <c r="Q34" s="144">
        <v>105.6487486067782</v>
      </c>
      <c r="R34" s="211">
        <v>107.89843191462884</v>
      </c>
      <c r="S34" s="255"/>
    </row>
    <row r="35" spans="1:19" ht="20.100000000000001" customHeight="1" x14ac:dyDescent="0.25">
      <c r="A35" s="137" t="s">
        <v>123</v>
      </c>
      <c r="B35" s="138">
        <v>73.957778838741717</v>
      </c>
      <c r="C35" s="139">
        <v>76.888546708672962</v>
      </c>
      <c r="D35" s="139">
        <v>81.00293315386304</v>
      </c>
      <c r="E35" s="139">
        <v>81.468957066454081</v>
      </c>
      <c r="F35" s="139">
        <v>83.037682663968184</v>
      </c>
      <c r="G35" s="139">
        <v>88.981836004437767</v>
      </c>
      <c r="H35" s="139">
        <v>92.559013131047735</v>
      </c>
      <c r="I35" s="139">
        <v>91.00309568513272</v>
      </c>
      <c r="J35" s="139">
        <v>100</v>
      </c>
      <c r="K35" s="139">
        <v>104.60124850899331</v>
      </c>
      <c r="L35" s="139">
        <v>104.57068236648048</v>
      </c>
      <c r="M35" s="139">
        <v>110.32224164499628</v>
      </c>
      <c r="N35" s="139">
        <v>108.6569444526485</v>
      </c>
      <c r="O35" s="139">
        <v>104.92471158975766</v>
      </c>
      <c r="P35" s="139">
        <v>102.20764701154982</v>
      </c>
      <c r="Q35" s="143">
        <v>104.26570803551684</v>
      </c>
      <c r="R35" s="219">
        <v>105.55578380415602</v>
      </c>
      <c r="S35" s="255"/>
    </row>
    <row r="36" spans="1:19" ht="20.100000000000001" customHeight="1" x14ac:dyDescent="0.25">
      <c r="A36" s="10" t="s">
        <v>124</v>
      </c>
      <c r="B36" s="107">
        <v>76.399786531779327</v>
      </c>
      <c r="C36" s="135">
        <v>78.009016988880035</v>
      </c>
      <c r="D36" s="135">
        <v>83.832211839606941</v>
      </c>
      <c r="E36" s="135">
        <v>85.486160089380945</v>
      </c>
      <c r="F36" s="135">
        <v>87.732807161857963</v>
      </c>
      <c r="G36" s="135">
        <v>93.235696176084431</v>
      </c>
      <c r="H36" s="135">
        <v>94.86149209352449</v>
      </c>
      <c r="I36" s="135">
        <v>94.832341927901268</v>
      </c>
      <c r="J36" s="135">
        <v>100</v>
      </c>
      <c r="K36" s="135">
        <v>103.53966187616076</v>
      </c>
      <c r="L36" s="135">
        <v>105.27065464104182</v>
      </c>
      <c r="M36" s="135">
        <v>108.92692456557886</v>
      </c>
      <c r="N36" s="135">
        <v>111.51405223483212</v>
      </c>
      <c r="O36" s="135">
        <v>106.81477070360891</v>
      </c>
      <c r="P36" s="135">
        <v>104.65107473643505</v>
      </c>
      <c r="Q36" s="145">
        <v>108.82339016960734</v>
      </c>
      <c r="R36" s="213">
        <v>112.89180976543751</v>
      </c>
      <c r="S36" s="255"/>
    </row>
    <row r="37" spans="1:19" ht="20.100000000000001" customHeight="1" x14ac:dyDescent="0.25">
      <c r="A37" s="137" t="s">
        <v>125</v>
      </c>
      <c r="B37" s="138">
        <v>80.782537591500187</v>
      </c>
      <c r="C37" s="139">
        <v>82.422727179292437</v>
      </c>
      <c r="D37" s="139">
        <v>85.123192317958839</v>
      </c>
      <c r="E37" s="139">
        <v>82.790148451230593</v>
      </c>
      <c r="F37" s="139">
        <v>86.15230543470561</v>
      </c>
      <c r="G37" s="139">
        <v>91.958650534242153</v>
      </c>
      <c r="H37" s="139">
        <v>94.600280302216547</v>
      </c>
      <c r="I37" s="139">
        <v>93.560293121510441</v>
      </c>
      <c r="J37" s="139">
        <v>100</v>
      </c>
      <c r="K37" s="139">
        <v>104.58026674634142</v>
      </c>
      <c r="L37" s="139">
        <v>102.37374773848109</v>
      </c>
      <c r="M37" s="139">
        <v>111.104324585713</v>
      </c>
      <c r="N37" s="139">
        <v>110.79595915869373</v>
      </c>
      <c r="O37" s="139">
        <v>105.69181471808926</v>
      </c>
      <c r="P37" s="139">
        <v>103.10294130692184</v>
      </c>
      <c r="Q37" s="143">
        <v>104.98952703228363</v>
      </c>
      <c r="R37" s="219">
        <v>107.05116751091069</v>
      </c>
      <c r="S37" s="255"/>
    </row>
    <row r="38" spans="1:19" ht="20.100000000000001" customHeight="1" x14ac:dyDescent="0.25">
      <c r="A38" s="16" t="s">
        <v>126</v>
      </c>
      <c r="B38" s="106">
        <v>67.91618093673479</v>
      </c>
      <c r="C38" s="130">
        <v>70.155710259686444</v>
      </c>
      <c r="D38" s="130">
        <v>74.627475614460607</v>
      </c>
      <c r="E38" s="130">
        <v>77.962975601007642</v>
      </c>
      <c r="F38" s="130">
        <v>80.661900598088167</v>
      </c>
      <c r="G38" s="130">
        <v>86.234641638648299</v>
      </c>
      <c r="H38" s="130">
        <v>91.178991342763112</v>
      </c>
      <c r="I38" s="130">
        <v>93.467012349157386</v>
      </c>
      <c r="J38" s="130">
        <v>100</v>
      </c>
      <c r="K38" s="130">
        <v>104.63316354412733</v>
      </c>
      <c r="L38" s="130">
        <v>109.21562647400535</v>
      </c>
      <c r="M38" s="130">
        <v>113.44416248192171</v>
      </c>
      <c r="N38" s="130">
        <v>116.28633927213035</v>
      </c>
      <c r="O38" s="130">
        <v>113.89370636641269</v>
      </c>
      <c r="P38" s="130">
        <v>110.93363500453117</v>
      </c>
      <c r="Q38" s="144">
        <v>115.26166037277238</v>
      </c>
      <c r="R38" s="211">
        <v>117.82166121500687</v>
      </c>
      <c r="S38" s="255"/>
    </row>
    <row r="39" spans="1:19" ht="20.100000000000001" customHeight="1" x14ac:dyDescent="0.25">
      <c r="A39" s="137" t="s">
        <v>127</v>
      </c>
      <c r="B39" s="138">
        <v>70.29001231691602</v>
      </c>
      <c r="C39" s="139">
        <v>74.867793235999329</v>
      </c>
      <c r="D39" s="139">
        <v>74.304441681452559</v>
      </c>
      <c r="E39" s="139">
        <v>76.213599029046705</v>
      </c>
      <c r="F39" s="139">
        <v>80.564259262620126</v>
      </c>
      <c r="G39" s="139">
        <v>84.375086914816194</v>
      </c>
      <c r="H39" s="139">
        <v>88.877176483145774</v>
      </c>
      <c r="I39" s="139">
        <v>89.524974423918152</v>
      </c>
      <c r="J39" s="139">
        <v>100</v>
      </c>
      <c r="K39" s="139">
        <v>103.44908023351931</v>
      </c>
      <c r="L39" s="139">
        <v>109.65421423732782</v>
      </c>
      <c r="M39" s="139">
        <v>116.88883280692022</v>
      </c>
      <c r="N39" s="139">
        <v>119.94922703785713</v>
      </c>
      <c r="O39" s="139">
        <v>119.62252913532201</v>
      </c>
      <c r="P39" s="139">
        <v>116.44449746920952</v>
      </c>
      <c r="Q39" s="143">
        <v>122.16142027859131</v>
      </c>
      <c r="R39" s="219">
        <v>125.15515679672333</v>
      </c>
      <c r="S39" s="255"/>
    </row>
    <row r="40" spans="1:19" ht="20.100000000000001" customHeight="1" x14ac:dyDescent="0.25">
      <c r="A40" s="10" t="s">
        <v>128</v>
      </c>
      <c r="B40" s="107">
        <v>61.609003364191906</v>
      </c>
      <c r="C40" s="135">
        <v>64.79877019207504</v>
      </c>
      <c r="D40" s="135">
        <v>74.380267886940288</v>
      </c>
      <c r="E40" s="135">
        <v>77.825628318632553</v>
      </c>
      <c r="F40" s="135">
        <v>76.292273301426093</v>
      </c>
      <c r="G40" s="135">
        <v>85.633330495241026</v>
      </c>
      <c r="H40" s="135">
        <v>92.340881680631639</v>
      </c>
      <c r="I40" s="135">
        <v>94.31181583988635</v>
      </c>
      <c r="J40" s="135">
        <v>100</v>
      </c>
      <c r="K40" s="135">
        <v>105.67481152235129</v>
      </c>
      <c r="L40" s="135">
        <v>117.26268593651186</v>
      </c>
      <c r="M40" s="135">
        <v>121.37133816556205</v>
      </c>
      <c r="N40" s="135">
        <v>126.69827153001954</v>
      </c>
      <c r="O40" s="135">
        <v>124.30149452009252</v>
      </c>
      <c r="P40" s="135">
        <v>116.48831240424333</v>
      </c>
      <c r="Q40" s="145">
        <v>130.67986522162772</v>
      </c>
      <c r="R40" s="213">
        <v>136.32875342053879</v>
      </c>
      <c r="S40" s="255"/>
    </row>
    <row r="41" spans="1:19" ht="20.100000000000001" customHeight="1" x14ac:dyDescent="0.25">
      <c r="A41" s="137" t="s">
        <v>129</v>
      </c>
      <c r="B41" s="138">
        <v>68.347371841690205</v>
      </c>
      <c r="C41" s="139">
        <v>71.526068884383292</v>
      </c>
      <c r="D41" s="139">
        <v>76.308723590366696</v>
      </c>
      <c r="E41" s="139">
        <v>79.004558570376403</v>
      </c>
      <c r="F41" s="139">
        <v>81.417612787645908</v>
      </c>
      <c r="G41" s="139">
        <v>86.01179060284565</v>
      </c>
      <c r="H41" s="139">
        <v>91.557600885143941</v>
      </c>
      <c r="I41" s="139">
        <v>91.718525565801116</v>
      </c>
      <c r="J41" s="139">
        <v>100</v>
      </c>
      <c r="K41" s="139">
        <v>105.83111964529309</v>
      </c>
      <c r="L41" s="139">
        <v>110.59494720271472</v>
      </c>
      <c r="M41" s="139">
        <v>114.03534243245615</v>
      </c>
      <c r="N41" s="139">
        <v>116.18794945845421</v>
      </c>
      <c r="O41" s="139">
        <v>111.23720921035557</v>
      </c>
      <c r="P41" s="139">
        <v>107.34881695259443</v>
      </c>
      <c r="Q41" s="143">
        <v>109.90385897835235</v>
      </c>
      <c r="R41" s="219">
        <v>111.48993519981491</v>
      </c>
      <c r="S41" s="255"/>
    </row>
    <row r="42" spans="1:19" ht="20.100000000000001" customHeight="1" thickBot="1" x14ac:dyDescent="0.3">
      <c r="A42" s="10" t="s">
        <v>130</v>
      </c>
      <c r="B42" s="107">
        <v>69.508165932136421</v>
      </c>
      <c r="C42" s="135">
        <v>69.979199618140058</v>
      </c>
      <c r="D42" s="135">
        <v>73.444458550210769</v>
      </c>
      <c r="E42" s="135">
        <v>77.678081557165768</v>
      </c>
      <c r="F42" s="135">
        <v>81.954203835927188</v>
      </c>
      <c r="G42" s="135">
        <v>87.34533503315383</v>
      </c>
      <c r="H42" s="135">
        <v>91.241872728608129</v>
      </c>
      <c r="I42" s="135">
        <v>95.80854076070267</v>
      </c>
      <c r="J42" s="135">
        <v>100</v>
      </c>
      <c r="K42" s="135">
        <v>103.72529050704253</v>
      </c>
      <c r="L42" s="135">
        <v>104.5136127407787</v>
      </c>
      <c r="M42" s="135">
        <v>108.34261444994999</v>
      </c>
      <c r="N42" s="135">
        <v>110.54949742086836</v>
      </c>
      <c r="O42" s="135">
        <v>109.42767522789262</v>
      </c>
      <c r="P42" s="135">
        <v>109.40799883816446</v>
      </c>
      <c r="Q42" s="145">
        <v>109.76718776062148</v>
      </c>
      <c r="R42" s="220">
        <v>111.57986542340696</v>
      </c>
      <c r="S42" s="255"/>
    </row>
    <row r="43" spans="1:19" ht="106.5" customHeight="1" x14ac:dyDescent="0.25">
      <c r="A43" s="249" t="s">
        <v>131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</row>
  </sheetData>
  <mergeCells count="3">
    <mergeCell ref="A43:P43"/>
    <mergeCell ref="Q8:R8"/>
    <mergeCell ref="Q43:R4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08"/>
  <sheetViews>
    <sheetView tabSelected="1" workbookViewId="0">
      <selection activeCell="C3" sqref="C3"/>
    </sheetView>
  </sheetViews>
  <sheetFormatPr defaultColWidth="11.42578125" defaultRowHeight="12.75" x14ac:dyDescent="0.2"/>
  <cols>
    <col min="1" max="1" width="19" style="156" customWidth="1"/>
    <col min="2" max="2" width="22.5703125" style="156" customWidth="1"/>
    <col min="3" max="3" width="20.7109375" style="156" customWidth="1"/>
    <col min="4" max="4" width="23.5703125" style="156" customWidth="1"/>
    <col min="5" max="6" width="15" style="156" bestFit="1" customWidth="1"/>
    <col min="7" max="256" width="11.42578125" style="156"/>
    <col min="257" max="257" width="19" style="156" customWidth="1"/>
    <col min="258" max="258" width="22.5703125" style="156" customWidth="1"/>
    <col min="259" max="259" width="20.7109375" style="156" customWidth="1"/>
    <col min="260" max="260" width="23.5703125" style="156" customWidth="1"/>
    <col min="261" max="262" width="15" style="156" bestFit="1" customWidth="1"/>
    <col min="263" max="512" width="11.42578125" style="156"/>
    <col min="513" max="513" width="19" style="156" customWidth="1"/>
    <col min="514" max="514" width="22.5703125" style="156" customWidth="1"/>
    <col min="515" max="515" width="20.7109375" style="156" customWidth="1"/>
    <col min="516" max="516" width="23.5703125" style="156" customWidth="1"/>
    <col min="517" max="518" width="15" style="156" bestFit="1" customWidth="1"/>
    <col min="519" max="768" width="11.42578125" style="156"/>
    <col min="769" max="769" width="19" style="156" customWidth="1"/>
    <col min="770" max="770" width="22.5703125" style="156" customWidth="1"/>
    <col min="771" max="771" width="20.7109375" style="156" customWidth="1"/>
    <col min="772" max="772" width="23.5703125" style="156" customWidth="1"/>
    <col min="773" max="774" width="15" style="156" bestFit="1" customWidth="1"/>
    <col min="775" max="1024" width="11.42578125" style="156"/>
    <col min="1025" max="1025" width="19" style="156" customWidth="1"/>
    <col min="1026" max="1026" width="22.5703125" style="156" customWidth="1"/>
    <col min="1027" max="1027" width="20.7109375" style="156" customWidth="1"/>
    <col min="1028" max="1028" width="23.5703125" style="156" customWidth="1"/>
    <col min="1029" max="1030" width="15" style="156" bestFit="1" customWidth="1"/>
    <col min="1031" max="1280" width="11.42578125" style="156"/>
    <col min="1281" max="1281" width="19" style="156" customWidth="1"/>
    <col min="1282" max="1282" width="22.5703125" style="156" customWidth="1"/>
    <col min="1283" max="1283" width="20.7109375" style="156" customWidth="1"/>
    <col min="1284" max="1284" width="23.5703125" style="156" customWidth="1"/>
    <col min="1285" max="1286" width="15" style="156" bestFit="1" customWidth="1"/>
    <col min="1287" max="1536" width="11.42578125" style="156"/>
    <col min="1537" max="1537" width="19" style="156" customWidth="1"/>
    <col min="1538" max="1538" width="22.5703125" style="156" customWidth="1"/>
    <col min="1539" max="1539" width="20.7109375" style="156" customWidth="1"/>
    <col min="1540" max="1540" width="23.5703125" style="156" customWidth="1"/>
    <col min="1541" max="1542" width="15" style="156" bestFit="1" customWidth="1"/>
    <col min="1543" max="1792" width="11.42578125" style="156"/>
    <col min="1793" max="1793" width="19" style="156" customWidth="1"/>
    <col min="1794" max="1794" width="22.5703125" style="156" customWidth="1"/>
    <col min="1795" max="1795" width="20.7109375" style="156" customWidth="1"/>
    <col min="1796" max="1796" width="23.5703125" style="156" customWidth="1"/>
    <col min="1797" max="1798" width="15" style="156" bestFit="1" customWidth="1"/>
    <col min="1799" max="2048" width="11.42578125" style="156"/>
    <col min="2049" max="2049" width="19" style="156" customWidth="1"/>
    <col min="2050" max="2050" width="22.5703125" style="156" customWidth="1"/>
    <col min="2051" max="2051" width="20.7109375" style="156" customWidth="1"/>
    <col min="2052" max="2052" width="23.5703125" style="156" customWidth="1"/>
    <col min="2053" max="2054" width="15" style="156" bestFit="1" customWidth="1"/>
    <col min="2055" max="2304" width="11.42578125" style="156"/>
    <col min="2305" max="2305" width="19" style="156" customWidth="1"/>
    <col min="2306" max="2306" width="22.5703125" style="156" customWidth="1"/>
    <col min="2307" max="2307" width="20.7109375" style="156" customWidth="1"/>
    <col min="2308" max="2308" width="23.5703125" style="156" customWidth="1"/>
    <col min="2309" max="2310" width="15" style="156" bestFit="1" customWidth="1"/>
    <col min="2311" max="2560" width="11.42578125" style="156"/>
    <col min="2561" max="2561" width="19" style="156" customWidth="1"/>
    <col min="2562" max="2562" width="22.5703125" style="156" customWidth="1"/>
    <col min="2563" max="2563" width="20.7109375" style="156" customWidth="1"/>
    <col min="2564" max="2564" width="23.5703125" style="156" customWidth="1"/>
    <col min="2565" max="2566" width="15" style="156" bestFit="1" customWidth="1"/>
    <col min="2567" max="2816" width="11.42578125" style="156"/>
    <col min="2817" max="2817" width="19" style="156" customWidth="1"/>
    <col min="2818" max="2818" width="22.5703125" style="156" customWidth="1"/>
    <col min="2819" max="2819" width="20.7109375" style="156" customWidth="1"/>
    <col min="2820" max="2820" width="23.5703125" style="156" customWidth="1"/>
    <col min="2821" max="2822" width="15" style="156" bestFit="1" customWidth="1"/>
    <col min="2823" max="3072" width="11.42578125" style="156"/>
    <col min="3073" max="3073" width="19" style="156" customWidth="1"/>
    <col min="3074" max="3074" width="22.5703125" style="156" customWidth="1"/>
    <col min="3075" max="3075" width="20.7109375" style="156" customWidth="1"/>
    <col min="3076" max="3076" width="23.5703125" style="156" customWidth="1"/>
    <col min="3077" max="3078" width="15" style="156" bestFit="1" customWidth="1"/>
    <col min="3079" max="3328" width="11.42578125" style="156"/>
    <col min="3329" max="3329" width="19" style="156" customWidth="1"/>
    <col min="3330" max="3330" width="22.5703125" style="156" customWidth="1"/>
    <col min="3331" max="3331" width="20.7109375" style="156" customWidth="1"/>
    <col min="3332" max="3332" width="23.5703125" style="156" customWidth="1"/>
    <col min="3333" max="3334" width="15" style="156" bestFit="1" customWidth="1"/>
    <col min="3335" max="3584" width="11.42578125" style="156"/>
    <col min="3585" max="3585" width="19" style="156" customWidth="1"/>
    <col min="3586" max="3586" width="22.5703125" style="156" customWidth="1"/>
    <col min="3587" max="3587" width="20.7109375" style="156" customWidth="1"/>
    <col min="3588" max="3588" width="23.5703125" style="156" customWidth="1"/>
    <col min="3589" max="3590" width="15" style="156" bestFit="1" customWidth="1"/>
    <col min="3591" max="3840" width="11.42578125" style="156"/>
    <col min="3841" max="3841" width="19" style="156" customWidth="1"/>
    <col min="3842" max="3842" width="22.5703125" style="156" customWidth="1"/>
    <col min="3843" max="3843" width="20.7109375" style="156" customWidth="1"/>
    <col min="3844" max="3844" width="23.5703125" style="156" customWidth="1"/>
    <col min="3845" max="3846" width="15" style="156" bestFit="1" customWidth="1"/>
    <col min="3847" max="4096" width="11.42578125" style="156"/>
    <col min="4097" max="4097" width="19" style="156" customWidth="1"/>
    <col min="4098" max="4098" width="22.5703125" style="156" customWidth="1"/>
    <col min="4099" max="4099" width="20.7109375" style="156" customWidth="1"/>
    <col min="4100" max="4100" width="23.5703125" style="156" customWidth="1"/>
    <col min="4101" max="4102" width="15" style="156" bestFit="1" customWidth="1"/>
    <col min="4103" max="4352" width="11.42578125" style="156"/>
    <col min="4353" max="4353" width="19" style="156" customWidth="1"/>
    <col min="4354" max="4354" width="22.5703125" style="156" customWidth="1"/>
    <col min="4355" max="4355" width="20.7109375" style="156" customWidth="1"/>
    <col min="4356" max="4356" width="23.5703125" style="156" customWidth="1"/>
    <col min="4357" max="4358" width="15" style="156" bestFit="1" customWidth="1"/>
    <col min="4359" max="4608" width="11.42578125" style="156"/>
    <col min="4609" max="4609" width="19" style="156" customWidth="1"/>
    <col min="4610" max="4610" width="22.5703125" style="156" customWidth="1"/>
    <col min="4611" max="4611" width="20.7109375" style="156" customWidth="1"/>
    <col min="4612" max="4612" width="23.5703125" style="156" customWidth="1"/>
    <col min="4613" max="4614" width="15" style="156" bestFit="1" customWidth="1"/>
    <col min="4615" max="4864" width="11.42578125" style="156"/>
    <col min="4865" max="4865" width="19" style="156" customWidth="1"/>
    <col min="4866" max="4866" width="22.5703125" style="156" customWidth="1"/>
    <col min="4867" max="4867" width="20.7109375" style="156" customWidth="1"/>
    <col min="4868" max="4868" width="23.5703125" style="156" customWidth="1"/>
    <col min="4869" max="4870" width="15" style="156" bestFit="1" customWidth="1"/>
    <col min="4871" max="5120" width="11.42578125" style="156"/>
    <col min="5121" max="5121" width="19" style="156" customWidth="1"/>
    <col min="5122" max="5122" width="22.5703125" style="156" customWidth="1"/>
    <col min="5123" max="5123" width="20.7109375" style="156" customWidth="1"/>
    <col min="5124" max="5124" width="23.5703125" style="156" customWidth="1"/>
    <col min="5125" max="5126" width="15" style="156" bestFit="1" customWidth="1"/>
    <col min="5127" max="5376" width="11.42578125" style="156"/>
    <col min="5377" max="5377" width="19" style="156" customWidth="1"/>
    <col min="5378" max="5378" width="22.5703125" style="156" customWidth="1"/>
    <col min="5379" max="5379" width="20.7109375" style="156" customWidth="1"/>
    <col min="5380" max="5380" width="23.5703125" style="156" customWidth="1"/>
    <col min="5381" max="5382" width="15" style="156" bestFit="1" customWidth="1"/>
    <col min="5383" max="5632" width="11.42578125" style="156"/>
    <col min="5633" max="5633" width="19" style="156" customWidth="1"/>
    <col min="5634" max="5634" width="22.5703125" style="156" customWidth="1"/>
    <col min="5635" max="5635" width="20.7109375" style="156" customWidth="1"/>
    <col min="5636" max="5636" width="23.5703125" style="156" customWidth="1"/>
    <col min="5637" max="5638" width="15" style="156" bestFit="1" customWidth="1"/>
    <col min="5639" max="5888" width="11.42578125" style="156"/>
    <col min="5889" max="5889" width="19" style="156" customWidth="1"/>
    <col min="5890" max="5890" width="22.5703125" style="156" customWidth="1"/>
    <col min="5891" max="5891" width="20.7109375" style="156" customWidth="1"/>
    <col min="5892" max="5892" width="23.5703125" style="156" customWidth="1"/>
    <col min="5893" max="5894" width="15" style="156" bestFit="1" customWidth="1"/>
    <col min="5895" max="6144" width="11.42578125" style="156"/>
    <col min="6145" max="6145" width="19" style="156" customWidth="1"/>
    <col min="6146" max="6146" width="22.5703125" style="156" customWidth="1"/>
    <col min="6147" max="6147" width="20.7109375" style="156" customWidth="1"/>
    <col min="6148" max="6148" width="23.5703125" style="156" customWidth="1"/>
    <col min="6149" max="6150" width="15" style="156" bestFit="1" customWidth="1"/>
    <col min="6151" max="6400" width="11.42578125" style="156"/>
    <col min="6401" max="6401" width="19" style="156" customWidth="1"/>
    <col min="6402" max="6402" width="22.5703125" style="156" customWidth="1"/>
    <col min="6403" max="6403" width="20.7109375" style="156" customWidth="1"/>
    <col min="6404" max="6404" width="23.5703125" style="156" customWidth="1"/>
    <col min="6405" max="6406" width="15" style="156" bestFit="1" customWidth="1"/>
    <col min="6407" max="6656" width="11.42578125" style="156"/>
    <col min="6657" max="6657" width="19" style="156" customWidth="1"/>
    <col min="6658" max="6658" width="22.5703125" style="156" customWidth="1"/>
    <col min="6659" max="6659" width="20.7109375" style="156" customWidth="1"/>
    <col min="6660" max="6660" width="23.5703125" style="156" customWidth="1"/>
    <col min="6661" max="6662" width="15" style="156" bestFit="1" customWidth="1"/>
    <col min="6663" max="6912" width="11.42578125" style="156"/>
    <col min="6913" max="6913" width="19" style="156" customWidth="1"/>
    <col min="6914" max="6914" width="22.5703125" style="156" customWidth="1"/>
    <col min="6915" max="6915" width="20.7109375" style="156" customWidth="1"/>
    <col min="6916" max="6916" width="23.5703125" style="156" customWidth="1"/>
    <col min="6917" max="6918" width="15" style="156" bestFit="1" customWidth="1"/>
    <col min="6919" max="7168" width="11.42578125" style="156"/>
    <col min="7169" max="7169" width="19" style="156" customWidth="1"/>
    <col min="7170" max="7170" width="22.5703125" style="156" customWidth="1"/>
    <col min="7171" max="7171" width="20.7109375" style="156" customWidth="1"/>
    <col min="7172" max="7172" width="23.5703125" style="156" customWidth="1"/>
    <col min="7173" max="7174" width="15" style="156" bestFit="1" customWidth="1"/>
    <col min="7175" max="7424" width="11.42578125" style="156"/>
    <col min="7425" max="7425" width="19" style="156" customWidth="1"/>
    <col min="7426" max="7426" width="22.5703125" style="156" customWidth="1"/>
    <col min="7427" max="7427" width="20.7109375" style="156" customWidth="1"/>
    <col min="7428" max="7428" width="23.5703125" style="156" customWidth="1"/>
    <col min="7429" max="7430" width="15" style="156" bestFit="1" customWidth="1"/>
    <col min="7431" max="7680" width="11.42578125" style="156"/>
    <col min="7681" max="7681" width="19" style="156" customWidth="1"/>
    <col min="7682" max="7682" width="22.5703125" style="156" customWidth="1"/>
    <col min="7683" max="7683" width="20.7109375" style="156" customWidth="1"/>
    <col min="7684" max="7684" width="23.5703125" style="156" customWidth="1"/>
    <col min="7685" max="7686" width="15" style="156" bestFit="1" customWidth="1"/>
    <col min="7687" max="7936" width="11.42578125" style="156"/>
    <col min="7937" max="7937" width="19" style="156" customWidth="1"/>
    <col min="7938" max="7938" width="22.5703125" style="156" customWidth="1"/>
    <col min="7939" max="7939" width="20.7109375" style="156" customWidth="1"/>
    <col min="7940" max="7940" width="23.5703125" style="156" customWidth="1"/>
    <col min="7941" max="7942" width="15" style="156" bestFit="1" customWidth="1"/>
    <col min="7943" max="8192" width="11.42578125" style="156"/>
    <col min="8193" max="8193" width="19" style="156" customWidth="1"/>
    <col min="8194" max="8194" width="22.5703125" style="156" customWidth="1"/>
    <col min="8195" max="8195" width="20.7109375" style="156" customWidth="1"/>
    <col min="8196" max="8196" width="23.5703125" style="156" customWidth="1"/>
    <col min="8197" max="8198" width="15" style="156" bestFit="1" customWidth="1"/>
    <col min="8199" max="8448" width="11.42578125" style="156"/>
    <col min="8449" max="8449" width="19" style="156" customWidth="1"/>
    <col min="8450" max="8450" width="22.5703125" style="156" customWidth="1"/>
    <col min="8451" max="8451" width="20.7109375" style="156" customWidth="1"/>
    <col min="8452" max="8452" width="23.5703125" style="156" customWidth="1"/>
    <col min="8453" max="8454" width="15" style="156" bestFit="1" customWidth="1"/>
    <col min="8455" max="8704" width="11.42578125" style="156"/>
    <col min="8705" max="8705" width="19" style="156" customWidth="1"/>
    <col min="8706" max="8706" width="22.5703125" style="156" customWidth="1"/>
    <col min="8707" max="8707" width="20.7109375" style="156" customWidth="1"/>
    <col min="8708" max="8708" width="23.5703125" style="156" customWidth="1"/>
    <col min="8709" max="8710" width="15" style="156" bestFit="1" customWidth="1"/>
    <col min="8711" max="8960" width="11.42578125" style="156"/>
    <col min="8961" max="8961" width="19" style="156" customWidth="1"/>
    <col min="8962" max="8962" width="22.5703125" style="156" customWidth="1"/>
    <col min="8963" max="8963" width="20.7109375" style="156" customWidth="1"/>
    <col min="8964" max="8964" width="23.5703125" style="156" customWidth="1"/>
    <col min="8965" max="8966" width="15" style="156" bestFit="1" customWidth="1"/>
    <col min="8967" max="9216" width="11.42578125" style="156"/>
    <col min="9217" max="9217" width="19" style="156" customWidth="1"/>
    <col min="9218" max="9218" width="22.5703125" style="156" customWidth="1"/>
    <col min="9219" max="9219" width="20.7109375" style="156" customWidth="1"/>
    <col min="9220" max="9220" width="23.5703125" style="156" customWidth="1"/>
    <col min="9221" max="9222" width="15" style="156" bestFit="1" customWidth="1"/>
    <col min="9223" max="9472" width="11.42578125" style="156"/>
    <col min="9473" max="9473" width="19" style="156" customWidth="1"/>
    <col min="9474" max="9474" width="22.5703125" style="156" customWidth="1"/>
    <col min="9475" max="9475" width="20.7109375" style="156" customWidth="1"/>
    <col min="9476" max="9476" width="23.5703125" style="156" customWidth="1"/>
    <col min="9477" max="9478" width="15" style="156" bestFit="1" customWidth="1"/>
    <col min="9479" max="9728" width="11.42578125" style="156"/>
    <col min="9729" max="9729" width="19" style="156" customWidth="1"/>
    <col min="9730" max="9730" width="22.5703125" style="156" customWidth="1"/>
    <col min="9731" max="9731" width="20.7109375" style="156" customWidth="1"/>
    <col min="9732" max="9732" width="23.5703125" style="156" customWidth="1"/>
    <col min="9733" max="9734" width="15" style="156" bestFit="1" customWidth="1"/>
    <col min="9735" max="9984" width="11.42578125" style="156"/>
    <col min="9985" max="9985" width="19" style="156" customWidth="1"/>
    <col min="9986" max="9986" width="22.5703125" style="156" customWidth="1"/>
    <col min="9987" max="9987" width="20.7109375" style="156" customWidth="1"/>
    <col min="9988" max="9988" width="23.5703125" style="156" customWidth="1"/>
    <col min="9989" max="9990" width="15" style="156" bestFit="1" customWidth="1"/>
    <col min="9991" max="10240" width="11.42578125" style="156"/>
    <col min="10241" max="10241" width="19" style="156" customWidth="1"/>
    <col min="10242" max="10242" width="22.5703125" style="156" customWidth="1"/>
    <col min="10243" max="10243" width="20.7109375" style="156" customWidth="1"/>
    <col min="10244" max="10244" width="23.5703125" style="156" customWidth="1"/>
    <col min="10245" max="10246" width="15" style="156" bestFit="1" customWidth="1"/>
    <col min="10247" max="10496" width="11.42578125" style="156"/>
    <col min="10497" max="10497" width="19" style="156" customWidth="1"/>
    <col min="10498" max="10498" width="22.5703125" style="156" customWidth="1"/>
    <col min="10499" max="10499" width="20.7109375" style="156" customWidth="1"/>
    <col min="10500" max="10500" width="23.5703125" style="156" customWidth="1"/>
    <col min="10501" max="10502" width="15" style="156" bestFit="1" customWidth="1"/>
    <col min="10503" max="10752" width="11.42578125" style="156"/>
    <col min="10753" max="10753" width="19" style="156" customWidth="1"/>
    <col min="10754" max="10754" width="22.5703125" style="156" customWidth="1"/>
    <col min="10755" max="10755" width="20.7109375" style="156" customWidth="1"/>
    <col min="10756" max="10756" width="23.5703125" style="156" customWidth="1"/>
    <col min="10757" max="10758" width="15" style="156" bestFit="1" customWidth="1"/>
    <col min="10759" max="11008" width="11.42578125" style="156"/>
    <col min="11009" max="11009" width="19" style="156" customWidth="1"/>
    <col min="11010" max="11010" width="22.5703125" style="156" customWidth="1"/>
    <col min="11011" max="11011" width="20.7109375" style="156" customWidth="1"/>
    <col min="11012" max="11012" width="23.5703125" style="156" customWidth="1"/>
    <col min="11013" max="11014" width="15" style="156" bestFit="1" customWidth="1"/>
    <col min="11015" max="11264" width="11.42578125" style="156"/>
    <col min="11265" max="11265" width="19" style="156" customWidth="1"/>
    <col min="11266" max="11266" width="22.5703125" style="156" customWidth="1"/>
    <col min="11267" max="11267" width="20.7109375" style="156" customWidth="1"/>
    <col min="11268" max="11268" width="23.5703125" style="156" customWidth="1"/>
    <col min="11269" max="11270" width="15" style="156" bestFit="1" customWidth="1"/>
    <col min="11271" max="11520" width="11.42578125" style="156"/>
    <col min="11521" max="11521" width="19" style="156" customWidth="1"/>
    <col min="11522" max="11522" width="22.5703125" style="156" customWidth="1"/>
    <col min="11523" max="11523" width="20.7109375" style="156" customWidth="1"/>
    <col min="11524" max="11524" width="23.5703125" style="156" customWidth="1"/>
    <col min="11525" max="11526" width="15" style="156" bestFit="1" customWidth="1"/>
    <col min="11527" max="11776" width="11.42578125" style="156"/>
    <col min="11777" max="11777" width="19" style="156" customWidth="1"/>
    <col min="11778" max="11778" width="22.5703125" style="156" customWidth="1"/>
    <col min="11779" max="11779" width="20.7109375" style="156" customWidth="1"/>
    <col min="11780" max="11780" width="23.5703125" style="156" customWidth="1"/>
    <col min="11781" max="11782" width="15" style="156" bestFit="1" customWidth="1"/>
    <col min="11783" max="12032" width="11.42578125" style="156"/>
    <col min="12033" max="12033" width="19" style="156" customWidth="1"/>
    <col min="12034" max="12034" width="22.5703125" style="156" customWidth="1"/>
    <col min="12035" max="12035" width="20.7109375" style="156" customWidth="1"/>
    <col min="12036" max="12036" width="23.5703125" style="156" customWidth="1"/>
    <col min="12037" max="12038" width="15" style="156" bestFit="1" customWidth="1"/>
    <col min="12039" max="12288" width="11.42578125" style="156"/>
    <col min="12289" max="12289" width="19" style="156" customWidth="1"/>
    <col min="12290" max="12290" width="22.5703125" style="156" customWidth="1"/>
    <col min="12291" max="12291" width="20.7109375" style="156" customWidth="1"/>
    <col min="12292" max="12292" width="23.5703125" style="156" customWidth="1"/>
    <col min="12293" max="12294" width="15" style="156" bestFit="1" customWidth="1"/>
    <col min="12295" max="12544" width="11.42578125" style="156"/>
    <col min="12545" max="12545" width="19" style="156" customWidth="1"/>
    <col min="12546" max="12546" width="22.5703125" style="156" customWidth="1"/>
    <col min="12547" max="12547" width="20.7109375" style="156" customWidth="1"/>
    <col min="12548" max="12548" width="23.5703125" style="156" customWidth="1"/>
    <col min="12549" max="12550" width="15" style="156" bestFit="1" customWidth="1"/>
    <col min="12551" max="12800" width="11.42578125" style="156"/>
    <col min="12801" max="12801" width="19" style="156" customWidth="1"/>
    <col min="12802" max="12802" width="22.5703125" style="156" customWidth="1"/>
    <col min="12803" max="12803" width="20.7109375" style="156" customWidth="1"/>
    <col min="12804" max="12804" width="23.5703125" style="156" customWidth="1"/>
    <col min="12805" max="12806" width="15" style="156" bestFit="1" customWidth="1"/>
    <col min="12807" max="13056" width="11.42578125" style="156"/>
    <col min="13057" max="13057" width="19" style="156" customWidth="1"/>
    <col min="13058" max="13058" width="22.5703125" style="156" customWidth="1"/>
    <col min="13059" max="13059" width="20.7109375" style="156" customWidth="1"/>
    <col min="13060" max="13060" width="23.5703125" style="156" customWidth="1"/>
    <col min="13061" max="13062" width="15" style="156" bestFit="1" customWidth="1"/>
    <col min="13063" max="13312" width="11.42578125" style="156"/>
    <col min="13313" max="13313" width="19" style="156" customWidth="1"/>
    <col min="13314" max="13314" width="22.5703125" style="156" customWidth="1"/>
    <col min="13315" max="13315" width="20.7109375" style="156" customWidth="1"/>
    <col min="13316" max="13316" width="23.5703125" style="156" customWidth="1"/>
    <col min="13317" max="13318" width="15" style="156" bestFit="1" customWidth="1"/>
    <col min="13319" max="13568" width="11.42578125" style="156"/>
    <col min="13569" max="13569" width="19" style="156" customWidth="1"/>
    <col min="13570" max="13570" width="22.5703125" style="156" customWidth="1"/>
    <col min="13571" max="13571" width="20.7109375" style="156" customWidth="1"/>
    <col min="13572" max="13572" width="23.5703125" style="156" customWidth="1"/>
    <col min="13573" max="13574" width="15" style="156" bestFit="1" customWidth="1"/>
    <col min="13575" max="13824" width="11.42578125" style="156"/>
    <col min="13825" max="13825" width="19" style="156" customWidth="1"/>
    <col min="13826" max="13826" width="22.5703125" style="156" customWidth="1"/>
    <col min="13827" max="13827" width="20.7109375" style="156" customWidth="1"/>
    <col min="13828" max="13828" width="23.5703125" style="156" customWidth="1"/>
    <col min="13829" max="13830" width="15" style="156" bestFit="1" customWidth="1"/>
    <col min="13831" max="14080" width="11.42578125" style="156"/>
    <col min="14081" max="14081" width="19" style="156" customWidth="1"/>
    <col min="14082" max="14082" width="22.5703125" style="156" customWidth="1"/>
    <col min="14083" max="14083" width="20.7109375" style="156" customWidth="1"/>
    <col min="14084" max="14084" width="23.5703125" style="156" customWidth="1"/>
    <col min="14085" max="14086" width="15" style="156" bestFit="1" customWidth="1"/>
    <col min="14087" max="14336" width="11.42578125" style="156"/>
    <col min="14337" max="14337" width="19" style="156" customWidth="1"/>
    <col min="14338" max="14338" width="22.5703125" style="156" customWidth="1"/>
    <col min="14339" max="14339" width="20.7109375" style="156" customWidth="1"/>
    <col min="14340" max="14340" width="23.5703125" style="156" customWidth="1"/>
    <col min="14341" max="14342" width="15" style="156" bestFit="1" customWidth="1"/>
    <col min="14343" max="14592" width="11.42578125" style="156"/>
    <col min="14593" max="14593" width="19" style="156" customWidth="1"/>
    <col min="14594" max="14594" width="22.5703125" style="156" customWidth="1"/>
    <col min="14595" max="14595" width="20.7109375" style="156" customWidth="1"/>
    <col min="14596" max="14596" width="23.5703125" style="156" customWidth="1"/>
    <col min="14597" max="14598" width="15" style="156" bestFit="1" customWidth="1"/>
    <col min="14599" max="14848" width="11.42578125" style="156"/>
    <col min="14849" max="14849" width="19" style="156" customWidth="1"/>
    <col min="14850" max="14850" width="22.5703125" style="156" customWidth="1"/>
    <col min="14851" max="14851" width="20.7109375" style="156" customWidth="1"/>
    <col min="14852" max="14852" width="23.5703125" style="156" customWidth="1"/>
    <col min="14853" max="14854" width="15" style="156" bestFit="1" customWidth="1"/>
    <col min="14855" max="15104" width="11.42578125" style="156"/>
    <col min="15105" max="15105" width="19" style="156" customWidth="1"/>
    <col min="15106" max="15106" width="22.5703125" style="156" customWidth="1"/>
    <col min="15107" max="15107" width="20.7109375" style="156" customWidth="1"/>
    <col min="15108" max="15108" width="23.5703125" style="156" customWidth="1"/>
    <col min="15109" max="15110" width="15" style="156" bestFit="1" customWidth="1"/>
    <col min="15111" max="15360" width="11.42578125" style="156"/>
    <col min="15361" max="15361" width="19" style="156" customWidth="1"/>
    <col min="15362" max="15362" width="22.5703125" style="156" customWidth="1"/>
    <col min="15363" max="15363" width="20.7109375" style="156" customWidth="1"/>
    <col min="15364" max="15364" width="23.5703125" style="156" customWidth="1"/>
    <col min="15365" max="15366" width="15" style="156" bestFit="1" customWidth="1"/>
    <col min="15367" max="15616" width="11.42578125" style="156"/>
    <col min="15617" max="15617" width="19" style="156" customWidth="1"/>
    <col min="15618" max="15618" width="22.5703125" style="156" customWidth="1"/>
    <col min="15619" max="15619" width="20.7109375" style="156" customWidth="1"/>
    <col min="15620" max="15620" width="23.5703125" style="156" customWidth="1"/>
    <col min="15621" max="15622" width="15" style="156" bestFit="1" customWidth="1"/>
    <col min="15623" max="15872" width="11.42578125" style="156"/>
    <col min="15873" max="15873" width="19" style="156" customWidth="1"/>
    <col min="15874" max="15874" width="22.5703125" style="156" customWidth="1"/>
    <col min="15875" max="15875" width="20.7109375" style="156" customWidth="1"/>
    <col min="15876" max="15876" width="23.5703125" style="156" customWidth="1"/>
    <col min="15877" max="15878" width="15" style="156" bestFit="1" customWidth="1"/>
    <col min="15879" max="16128" width="11.42578125" style="156"/>
    <col min="16129" max="16129" width="19" style="156" customWidth="1"/>
    <col min="16130" max="16130" width="22.5703125" style="156" customWidth="1"/>
    <col min="16131" max="16131" width="20.7109375" style="156" customWidth="1"/>
    <col min="16132" max="16132" width="23.5703125" style="156" customWidth="1"/>
    <col min="16133" max="16134" width="15" style="156" bestFit="1" customWidth="1"/>
    <col min="16135" max="16384" width="11.42578125" style="156"/>
  </cols>
  <sheetData>
    <row r="1" spans="1:58" ht="15.75" x14ac:dyDescent="0.25">
      <c r="A1" s="26" t="s">
        <v>0</v>
      </c>
      <c r="B1" s="154"/>
      <c r="C1" s="154"/>
      <c r="D1" s="24" t="s">
        <v>1</v>
      </c>
      <c r="E1" s="155"/>
      <c r="F1" s="155"/>
      <c r="G1" s="155"/>
    </row>
    <row r="2" spans="1:58" ht="15.75" x14ac:dyDescent="0.25">
      <c r="A2" s="26"/>
      <c r="B2" s="154"/>
      <c r="C2" s="154"/>
      <c r="D2" s="24"/>
      <c r="E2" s="155"/>
      <c r="F2" s="155"/>
      <c r="G2" s="155"/>
    </row>
    <row r="3" spans="1:58" ht="15.75" x14ac:dyDescent="0.25">
      <c r="A3" s="26" t="s">
        <v>138</v>
      </c>
      <c r="B3" s="154"/>
      <c r="C3" s="154"/>
      <c r="D3" s="154"/>
      <c r="E3" s="155"/>
      <c r="F3" s="155"/>
      <c r="G3" s="155"/>
    </row>
    <row r="4" spans="1:58" ht="30.75" customHeight="1" x14ac:dyDescent="0.25">
      <c r="A4" s="250" t="s">
        <v>139</v>
      </c>
      <c r="B4" s="250"/>
      <c r="C4" s="250"/>
      <c r="D4" s="250"/>
      <c r="E4" s="155"/>
      <c r="F4" s="155"/>
      <c r="G4" s="155"/>
    </row>
    <row r="5" spans="1:58" ht="15.75" x14ac:dyDescent="0.25">
      <c r="A5" s="26" t="s">
        <v>140</v>
      </c>
      <c r="B5" s="154"/>
      <c r="C5" s="154"/>
      <c r="D5" s="154"/>
      <c r="E5" s="155"/>
      <c r="F5" s="155"/>
      <c r="G5" s="155"/>
    </row>
    <row r="6" spans="1:58" ht="26.25" customHeight="1" thickBot="1" x14ac:dyDescent="0.25">
      <c r="A6" s="251"/>
      <c r="B6" s="251"/>
      <c r="C6" s="251"/>
      <c r="D6" s="251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</row>
    <row r="7" spans="1:58" ht="16.5" thickBot="1" x14ac:dyDescent="0.3">
      <c r="A7" s="157" t="s">
        <v>141</v>
      </c>
      <c r="B7" s="158"/>
      <c r="C7" s="158"/>
      <c r="D7" s="159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</row>
    <row r="8" spans="1:58" ht="6.75" customHeight="1" thickBot="1" x14ac:dyDescent="0.25">
      <c r="A8" s="160"/>
      <c r="B8" s="160"/>
      <c r="C8" s="160"/>
      <c r="D8" s="161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</row>
    <row r="9" spans="1:58" ht="22.5" x14ac:dyDescent="0.2">
      <c r="A9" s="162" t="s">
        <v>142</v>
      </c>
      <c r="B9" s="163" t="s">
        <v>143</v>
      </c>
      <c r="C9" s="229" t="s">
        <v>144</v>
      </c>
      <c r="D9" s="164" t="s">
        <v>145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</row>
    <row r="10" spans="1:58" x14ac:dyDescent="0.2">
      <c r="A10" s="165"/>
      <c r="B10" s="165" t="s">
        <v>146</v>
      </c>
      <c r="C10" s="165" t="s">
        <v>147</v>
      </c>
      <c r="D10" s="166" t="s">
        <v>148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</row>
    <row r="11" spans="1:58" x14ac:dyDescent="0.2">
      <c r="A11" s="167" t="s">
        <v>149</v>
      </c>
      <c r="B11" s="168">
        <v>7004141.0000000047</v>
      </c>
      <c r="C11" s="168">
        <v>208494900</v>
      </c>
      <c r="D11" s="169">
        <v>33593.824117520351</v>
      </c>
      <c r="E11" s="170"/>
      <c r="F11" s="170"/>
      <c r="G11" s="171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</row>
    <row r="12" spans="1:58" x14ac:dyDescent="0.2">
      <c r="A12" s="172" t="s">
        <v>150</v>
      </c>
      <c r="B12" s="173">
        <v>387535.31565596245</v>
      </c>
      <c r="C12" s="173">
        <v>18182253</v>
      </c>
      <c r="D12" s="174">
        <v>21313.932638378843</v>
      </c>
      <c r="E12" s="170"/>
      <c r="F12" s="170"/>
      <c r="G12" s="171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</row>
    <row r="13" spans="1:58" x14ac:dyDescent="0.2">
      <c r="A13" s="175" t="s">
        <v>100</v>
      </c>
      <c r="B13" s="176">
        <v>44913.978486363412</v>
      </c>
      <c r="C13" s="176">
        <v>1757589</v>
      </c>
      <c r="D13" s="177">
        <v>25554.312462335183</v>
      </c>
      <c r="E13" s="170"/>
      <c r="F13" s="170"/>
      <c r="G13" s="171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</row>
    <row r="14" spans="1:58" s="181" customFormat="1" x14ac:dyDescent="0.2">
      <c r="A14" s="178" t="s">
        <v>101</v>
      </c>
      <c r="B14" s="179">
        <v>15331.122589735691</v>
      </c>
      <c r="C14" s="179">
        <v>869265</v>
      </c>
      <c r="D14" s="180">
        <v>17636.880111054477</v>
      </c>
      <c r="E14" s="170"/>
      <c r="F14" s="170"/>
      <c r="G14" s="171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</row>
    <row r="15" spans="1:58" x14ac:dyDescent="0.2">
      <c r="A15" s="175" t="s">
        <v>102</v>
      </c>
      <c r="B15" s="176">
        <v>100109.23506773116</v>
      </c>
      <c r="C15" s="176">
        <v>4080611</v>
      </c>
      <c r="D15" s="177">
        <v>24532.903299954702</v>
      </c>
      <c r="E15" s="170"/>
      <c r="F15" s="170"/>
      <c r="G15" s="171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</row>
    <row r="16" spans="1:58" s="181" customFormat="1" x14ac:dyDescent="0.2">
      <c r="A16" s="178" t="s">
        <v>103</v>
      </c>
      <c r="B16" s="179">
        <v>13369.987723397744</v>
      </c>
      <c r="C16" s="179">
        <v>576568</v>
      </c>
      <c r="D16" s="180">
        <v>23188.917392914125</v>
      </c>
      <c r="E16" s="170"/>
      <c r="F16" s="170"/>
      <c r="G16" s="171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</row>
    <row r="17" spans="1:58" x14ac:dyDescent="0.2">
      <c r="A17" s="175" t="s">
        <v>104</v>
      </c>
      <c r="B17" s="176">
        <v>161349.60204707712</v>
      </c>
      <c r="C17" s="176">
        <v>8513497</v>
      </c>
      <c r="D17" s="177">
        <v>18952.212239820605</v>
      </c>
      <c r="E17" s="170"/>
      <c r="F17" s="170"/>
      <c r="G17" s="171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</row>
    <row r="18" spans="1:58" s="181" customFormat="1" x14ac:dyDescent="0.2">
      <c r="A18" s="178" t="s">
        <v>105</v>
      </c>
      <c r="B18" s="179">
        <v>16795.206666739658</v>
      </c>
      <c r="C18" s="179">
        <v>829494</v>
      </c>
      <c r="D18" s="180">
        <v>20247.532431506035</v>
      </c>
      <c r="E18" s="170"/>
      <c r="F18" s="170"/>
      <c r="G18" s="171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</row>
    <row r="19" spans="1:58" x14ac:dyDescent="0.2">
      <c r="A19" s="175" t="s">
        <v>106</v>
      </c>
      <c r="B19" s="176">
        <v>35666.183074917688</v>
      </c>
      <c r="C19" s="176">
        <v>1555229</v>
      </c>
      <c r="D19" s="177">
        <v>22933.074855804451</v>
      </c>
      <c r="E19" s="170"/>
      <c r="F19" s="170"/>
      <c r="G19" s="171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</row>
    <row r="20" spans="1:58" x14ac:dyDescent="0.2">
      <c r="A20" s="172" t="s">
        <v>151</v>
      </c>
      <c r="B20" s="173">
        <v>1004827.4396347661</v>
      </c>
      <c r="C20" s="173">
        <v>56760780</v>
      </c>
      <c r="D20" s="174">
        <v>17702.847628851479</v>
      </c>
      <c r="E20" s="170"/>
      <c r="F20" s="170"/>
      <c r="G20" s="171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</row>
    <row r="21" spans="1:58" x14ac:dyDescent="0.2">
      <c r="A21" s="175" t="s">
        <v>108</v>
      </c>
      <c r="B21" s="176">
        <v>98179.495652010373</v>
      </c>
      <c r="C21" s="176">
        <v>7035055</v>
      </c>
      <c r="D21" s="177">
        <v>13955.75381457706</v>
      </c>
      <c r="E21" s="170"/>
      <c r="F21" s="170"/>
      <c r="G21" s="171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</row>
    <row r="22" spans="1:58" s="181" customFormat="1" x14ac:dyDescent="0.2">
      <c r="A22" s="178" t="s">
        <v>109</v>
      </c>
      <c r="B22" s="179">
        <v>50378.417549896731</v>
      </c>
      <c r="C22" s="179">
        <v>3264531</v>
      </c>
      <c r="D22" s="180">
        <v>15432.053654842393</v>
      </c>
      <c r="E22" s="170"/>
      <c r="F22" s="170"/>
      <c r="G22" s="171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</row>
    <row r="23" spans="1:58" x14ac:dyDescent="0.2">
      <c r="A23" s="175" t="s">
        <v>110</v>
      </c>
      <c r="B23" s="176">
        <v>155903.82475452311</v>
      </c>
      <c r="C23" s="176">
        <v>9075649</v>
      </c>
      <c r="D23" s="177">
        <v>17178.256315831892</v>
      </c>
      <c r="E23" s="170"/>
      <c r="F23" s="170"/>
      <c r="G23" s="171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</row>
    <row r="24" spans="1:58" s="181" customFormat="1" x14ac:dyDescent="0.2">
      <c r="A24" s="178" t="s">
        <v>111</v>
      </c>
      <c r="B24" s="179">
        <v>66969.562001784987</v>
      </c>
      <c r="C24" s="179">
        <v>3479010</v>
      </c>
      <c r="D24" s="180">
        <v>19249.603192225972</v>
      </c>
      <c r="E24" s="170"/>
      <c r="F24" s="170"/>
      <c r="G24" s="171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</row>
    <row r="25" spans="1:58" x14ac:dyDescent="0.2">
      <c r="A25" s="175" t="s">
        <v>112</v>
      </c>
      <c r="B25" s="176">
        <v>64373.595375707555</v>
      </c>
      <c r="C25" s="176">
        <v>3996496</v>
      </c>
      <c r="D25" s="177">
        <v>16107.509021830299</v>
      </c>
      <c r="E25" s="170"/>
      <c r="F25" s="170"/>
      <c r="G25" s="171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</row>
    <row r="26" spans="1:58" s="181" customFormat="1" x14ac:dyDescent="0.2">
      <c r="A26" s="178" t="s">
        <v>113</v>
      </c>
      <c r="B26" s="179">
        <v>186351.9752493611</v>
      </c>
      <c r="C26" s="179">
        <v>9496294</v>
      </c>
      <c r="D26" s="180">
        <v>19623.652684864242</v>
      </c>
      <c r="E26" s="170"/>
      <c r="F26" s="170"/>
      <c r="G26" s="171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</row>
    <row r="27" spans="1:58" x14ac:dyDescent="0.2">
      <c r="A27" s="175" t="s">
        <v>114</v>
      </c>
      <c r="B27" s="176">
        <v>54413.046662401874</v>
      </c>
      <c r="C27" s="176">
        <v>3322820</v>
      </c>
      <c r="D27" s="177">
        <v>16375.562522917684</v>
      </c>
      <c r="E27" s="170"/>
      <c r="F27" s="170"/>
      <c r="G27" s="171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</row>
    <row r="28" spans="1:58" s="181" customFormat="1" x14ac:dyDescent="0.2">
      <c r="A28" s="178" t="s">
        <v>115</v>
      </c>
      <c r="B28" s="179">
        <v>42017.98127796402</v>
      </c>
      <c r="C28" s="179">
        <v>2278308</v>
      </c>
      <c r="D28" s="180">
        <v>18442.625526471533</v>
      </c>
      <c r="E28" s="170"/>
      <c r="F28" s="170"/>
      <c r="G28" s="171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</row>
    <row r="29" spans="1:58" x14ac:dyDescent="0.2">
      <c r="A29" s="175" t="s">
        <v>116</v>
      </c>
      <c r="B29" s="176">
        <v>286239.54111111636</v>
      </c>
      <c r="C29" s="176">
        <v>14812617</v>
      </c>
      <c r="D29" s="177">
        <v>19324.035794020099</v>
      </c>
      <c r="E29" s="170"/>
      <c r="F29" s="170"/>
      <c r="G29" s="171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</row>
    <row r="30" spans="1:58" x14ac:dyDescent="0.2">
      <c r="A30" s="172" t="s">
        <v>152</v>
      </c>
      <c r="B30" s="173">
        <v>3721316.8710122374</v>
      </c>
      <c r="C30" s="173">
        <v>87711946</v>
      </c>
      <c r="D30" s="174">
        <v>42426.568337820761</v>
      </c>
      <c r="E30" s="170"/>
      <c r="F30" s="170"/>
      <c r="G30" s="171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</row>
    <row r="31" spans="1:58" x14ac:dyDescent="0.2">
      <c r="A31" s="175" t="s">
        <v>118</v>
      </c>
      <c r="B31" s="176">
        <v>614875.81979584554</v>
      </c>
      <c r="C31" s="176">
        <v>21040662</v>
      </c>
      <c r="D31" s="177">
        <v>29223.216446129733</v>
      </c>
      <c r="E31" s="170"/>
      <c r="F31" s="170"/>
      <c r="G31" s="171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</row>
    <row r="32" spans="1:58" s="181" customFormat="1" x14ac:dyDescent="0.2">
      <c r="A32" s="178" t="s">
        <v>119</v>
      </c>
      <c r="B32" s="179">
        <v>137020.05487388727</v>
      </c>
      <c r="C32" s="179">
        <v>3972388</v>
      </c>
      <c r="D32" s="180">
        <v>34493.119723926626</v>
      </c>
      <c r="E32" s="170"/>
      <c r="F32" s="170"/>
      <c r="G32" s="171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</row>
    <row r="33" spans="1:58" x14ac:dyDescent="0.2">
      <c r="A33" s="175" t="s">
        <v>120</v>
      </c>
      <c r="B33" s="176">
        <v>758859.04686480574</v>
      </c>
      <c r="C33" s="176">
        <v>17159960</v>
      </c>
      <c r="D33" s="177">
        <v>44222.658261720753</v>
      </c>
      <c r="E33" s="170"/>
      <c r="F33" s="170"/>
      <c r="G33" s="171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</row>
    <row r="34" spans="1:58" s="181" customFormat="1" x14ac:dyDescent="0.2">
      <c r="A34" s="178" t="s">
        <v>121</v>
      </c>
      <c r="B34" s="179">
        <v>2210561.9494776991</v>
      </c>
      <c r="C34" s="179">
        <v>45538936</v>
      </c>
      <c r="D34" s="180">
        <v>48542.239754519091</v>
      </c>
      <c r="E34" s="170"/>
      <c r="F34" s="170"/>
      <c r="G34" s="171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</row>
    <row r="35" spans="1:58" x14ac:dyDescent="0.2">
      <c r="A35" s="172" t="s">
        <v>153</v>
      </c>
      <c r="B35" s="173">
        <v>1195550.4504923914</v>
      </c>
      <c r="C35" s="173">
        <v>29754036</v>
      </c>
      <c r="D35" s="174">
        <v>40181.118638573185</v>
      </c>
      <c r="E35" s="170"/>
      <c r="F35" s="170"/>
      <c r="G35" s="171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</row>
    <row r="36" spans="1:58" x14ac:dyDescent="0.2">
      <c r="A36" s="175" t="s">
        <v>123</v>
      </c>
      <c r="B36" s="176">
        <v>440029.40286189708</v>
      </c>
      <c r="C36" s="176">
        <v>11348937</v>
      </c>
      <c r="D36" s="177">
        <v>38772.741699235215</v>
      </c>
      <c r="E36" s="170"/>
      <c r="F36" s="170"/>
      <c r="G36" s="171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</row>
    <row r="37" spans="1:58" s="181" customFormat="1" x14ac:dyDescent="0.2">
      <c r="A37" s="178" t="s">
        <v>124</v>
      </c>
      <c r="B37" s="179">
        <v>298227.0900434049</v>
      </c>
      <c r="C37" s="179">
        <v>7075494</v>
      </c>
      <c r="D37" s="180">
        <v>42149.29587155355</v>
      </c>
      <c r="E37" s="170"/>
      <c r="F37" s="170"/>
      <c r="G37" s="171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</row>
    <row r="38" spans="1:58" x14ac:dyDescent="0.2">
      <c r="A38" s="175" t="s">
        <v>125</v>
      </c>
      <c r="B38" s="176">
        <v>457293.95758708939</v>
      </c>
      <c r="C38" s="176">
        <v>11329605</v>
      </c>
      <c r="D38" s="177">
        <v>40362.745001885065</v>
      </c>
      <c r="E38" s="170"/>
      <c r="F38" s="170"/>
      <c r="G38" s="171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</row>
    <row r="39" spans="1:58" x14ac:dyDescent="0.2">
      <c r="A39" s="172" t="s">
        <v>154</v>
      </c>
      <c r="B39" s="173">
        <v>694910.9232046468</v>
      </c>
      <c r="C39" s="173">
        <v>16085885</v>
      </c>
      <c r="D39" s="174">
        <v>43200.042969637609</v>
      </c>
      <c r="E39" s="170"/>
      <c r="F39" s="170"/>
      <c r="G39" s="171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</row>
    <row r="40" spans="1:58" x14ac:dyDescent="0.2">
      <c r="A40" s="175" t="s">
        <v>127</v>
      </c>
      <c r="B40" s="176">
        <v>106969.14169528105</v>
      </c>
      <c r="C40" s="176">
        <v>2748023</v>
      </c>
      <c r="D40" s="177">
        <v>38925.853857584938</v>
      </c>
      <c r="E40" s="170"/>
      <c r="F40" s="170"/>
      <c r="G40" s="171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</row>
    <row r="41" spans="1:58" s="181" customFormat="1" x14ac:dyDescent="0.2">
      <c r="A41" s="178" t="s">
        <v>155</v>
      </c>
      <c r="B41" s="179">
        <v>137442.85283396213</v>
      </c>
      <c r="C41" s="179">
        <v>3441998</v>
      </c>
      <c r="D41" s="180">
        <v>39931.125129637796</v>
      </c>
      <c r="E41" s="170"/>
      <c r="F41" s="170"/>
      <c r="G41" s="171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</row>
    <row r="42" spans="1:58" x14ac:dyDescent="0.2">
      <c r="A42" s="175" t="s">
        <v>129</v>
      </c>
      <c r="B42" s="176">
        <v>195681.72398300644</v>
      </c>
      <c r="C42" s="176">
        <v>6921161</v>
      </c>
      <c r="D42" s="177">
        <v>28272.962293899756</v>
      </c>
      <c r="E42" s="170"/>
      <c r="F42" s="170"/>
      <c r="G42" s="171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</row>
    <row r="43" spans="1:58" s="181" customFormat="1" x14ac:dyDescent="0.2">
      <c r="A43" s="182" t="s">
        <v>130</v>
      </c>
      <c r="B43" s="183">
        <v>254817.20469239709</v>
      </c>
      <c r="C43" s="179">
        <v>2974703</v>
      </c>
      <c r="D43" s="184">
        <v>85661.393655902531</v>
      </c>
      <c r="E43" s="170"/>
      <c r="F43" s="170"/>
      <c r="G43" s="171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</row>
    <row r="44" spans="1:58" ht="24" customHeight="1" x14ac:dyDescent="0.2">
      <c r="A44" s="252" t="s">
        <v>156</v>
      </c>
      <c r="B44" s="252"/>
      <c r="C44" s="252"/>
      <c r="D44" s="252"/>
      <c r="E44" s="155"/>
      <c r="F44" s="155"/>
      <c r="G44" s="171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</row>
    <row r="45" spans="1:58" ht="21.75" customHeight="1" x14ac:dyDescent="0.2">
      <c r="A45" s="253" t="s">
        <v>157</v>
      </c>
      <c r="B45" s="253"/>
      <c r="C45" s="253"/>
      <c r="D45" s="253"/>
      <c r="E45" s="155"/>
      <c r="F45" s="155"/>
      <c r="G45" s="171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</row>
    <row r="46" spans="1:58" x14ac:dyDescent="0.2">
      <c r="B46" s="185"/>
      <c r="C46" s="185"/>
      <c r="D46" s="186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</row>
    <row r="47" spans="1:58" x14ac:dyDescent="0.2"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</row>
    <row r="48" spans="1:58" x14ac:dyDescent="0.2"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</row>
    <row r="49" spans="5:58" x14ac:dyDescent="0.2"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</row>
    <row r="50" spans="5:58" x14ac:dyDescent="0.2"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</row>
    <row r="51" spans="5:58" x14ac:dyDescent="0.2"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</row>
    <row r="52" spans="5:58" x14ac:dyDescent="0.2"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</row>
    <row r="53" spans="5:58" x14ac:dyDescent="0.2"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</row>
    <row r="54" spans="5:58" x14ac:dyDescent="0.2"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</row>
    <row r="55" spans="5:58" x14ac:dyDescent="0.2"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</row>
    <row r="56" spans="5:58" x14ac:dyDescent="0.2"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</row>
    <row r="57" spans="5:58" x14ac:dyDescent="0.2"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</row>
    <row r="58" spans="5:58" x14ac:dyDescent="0.2"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</row>
    <row r="59" spans="5:58" x14ac:dyDescent="0.2"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</row>
    <row r="60" spans="5:58" x14ac:dyDescent="0.2"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</row>
    <row r="61" spans="5:58" x14ac:dyDescent="0.2"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</row>
    <row r="62" spans="5:58" x14ac:dyDescent="0.2"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</row>
    <row r="63" spans="5:58" x14ac:dyDescent="0.2"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</row>
    <row r="64" spans="5:58" x14ac:dyDescent="0.2"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</row>
    <row r="65" spans="5:58" x14ac:dyDescent="0.2"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</row>
    <row r="66" spans="5:58" x14ac:dyDescent="0.2"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</row>
    <row r="67" spans="5:58" x14ac:dyDescent="0.2"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</row>
    <row r="68" spans="5:58" x14ac:dyDescent="0.2"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</row>
    <row r="69" spans="5:58" x14ac:dyDescent="0.2"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</row>
    <row r="70" spans="5:58" x14ac:dyDescent="0.2"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</row>
    <row r="71" spans="5:58" x14ac:dyDescent="0.2"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</row>
    <row r="72" spans="5:58" x14ac:dyDescent="0.2"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</row>
    <row r="73" spans="5:58" x14ac:dyDescent="0.2"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</row>
    <row r="74" spans="5:58" x14ac:dyDescent="0.2"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</row>
    <row r="75" spans="5:58" x14ac:dyDescent="0.2"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</row>
    <row r="76" spans="5:58" x14ac:dyDescent="0.2"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</row>
    <row r="77" spans="5:58" x14ac:dyDescent="0.2"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</row>
    <row r="78" spans="5:58" x14ac:dyDescent="0.2"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</row>
    <row r="79" spans="5:58" x14ac:dyDescent="0.2"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</row>
    <row r="80" spans="5:58" x14ac:dyDescent="0.2"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</row>
    <row r="81" spans="5:58" x14ac:dyDescent="0.2"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</row>
    <row r="82" spans="5:58" x14ac:dyDescent="0.2"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</row>
    <row r="83" spans="5:58" x14ac:dyDescent="0.2"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</row>
    <row r="84" spans="5:58" x14ac:dyDescent="0.2"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</row>
    <row r="85" spans="5:58" x14ac:dyDescent="0.2"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</row>
    <row r="86" spans="5:58" x14ac:dyDescent="0.2"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</row>
    <row r="87" spans="5:58" x14ac:dyDescent="0.2"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</row>
    <row r="88" spans="5:58" x14ac:dyDescent="0.2"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</row>
    <row r="89" spans="5:58" x14ac:dyDescent="0.2"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</row>
    <row r="90" spans="5:58" x14ac:dyDescent="0.2"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</row>
    <row r="91" spans="5:58" x14ac:dyDescent="0.2"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</row>
    <row r="92" spans="5:58" x14ac:dyDescent="0.2"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</row>
    <row r="93" spans="5:58" x14ac:dyDescent="0.2"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</row>
    <row r="94" spans="5:58" x14ac:dyDescent="0.2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</row>
    <row r="95" spans="5:58" x14ac:dyDescent="0.2"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</row>
    <row r="96" spans="5:58" x14ac:dyDescent="0.2"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</row>
    <row r="97" spans="5:58" x14ac:dyDescent="0.2"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</row>
    <row r="98" spans="5:58" x14ac:dyDescent="0.2"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</row>
    <row r="99" spans="5:58" x14ac:dyDescent="0.2"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</row>
    <row r="100" spans="5:58" x14ac:dyDescent="0.2"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</row>
    <row r="101" spans="5:58" x14ac:dyDescent="0.2"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</row>
    <row r="102" spans="5:58" x14ac:dyDescent="0.2"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</row>
    <row r="103" spans="5:58" x14ac:dyDescent="0.2"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</row>
    <row r="104" spans="5:58" x14ac:dyDescent="0.2"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</row>
    <row r="105" spans="5:58" x14ac:dyDescent="0.2"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</row>
    <row r="106" spans="5:58" x14ac:dyDescent="0.2"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</row>
    <row r="107" spans="5:58" x14ac:dyDescent="0.2"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</row>
    <row r="108" spans="5:58" x14ac:dyDescent="0.2"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</row>
    <row r="109" spans="5:58" x14ac:dyDescent="0.2"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</row>
    <row r="110" spans="5:58" x14ac:dyDescent="0.2"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</row>
    <row r="111" spans="5:58" x14ac:dyDescent="0.2"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</row>
    <row r="112" spans="5:58" x14ac:dyDescent="0.2"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</row>
    <row r="113" spans="5:58" x14ac:dyDescent="0.2"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</row>
    <row r="114" spans="5:58" x14ac:dyDescent="0.2"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</row>
    <row r="115" spans="5:58" x14ac:dyDescent="0.2"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</row>
    <row r="116" spans="5:58" x14ac:dyDescent="0.2"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</row>
    <row r="117" spans="5:58" x14ac:dyDescent="0.2"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</row>
    <row r="118" spans="5:58" x14ac:dyDescent="0.2"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</row>
    <row r="119" spans="5:58" x14ac:dyDescent="0.2"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</row>
    <row r="120" spans="5:58" x14ac:dyDescent="0.2"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</row>
    <row r="121" spans="5:58" x14ac:dyDescent="0.2"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</row>
    <row r="122" spans="5:58" x14ac:dyDescent="0.2"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</row>
    <row r="123" spans="5:58" x14ac:dyDescent="0.2"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</row>
    <row r="124" spans="5:58" x14ac:dyDescent="0.2"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</row>
    <row r="125" spans="5:58" x14ac:dyDescent="0.2"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</row>
    <row r="126" spans="5:58" x14ac:dyDescent="0.2"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</row>
    <row r="127" spans="5:58" x14ac:dyDescent="0.2"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</row>
    <row r="128" spans="5:58" x14ac:dyDescent="0.2"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</row>
    <row r="129" spans="5:58" x14ac:dyDescent="0.2"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</row>
    <row r="130" spans="5:58" x14ac:dyDescent="0.2"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</row>
    <row r="131" spans="5:58" x14ac:dyDescent="0.2"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</row>
    <row r="132" spans="5:58" x14ac:dyDescent="0.2"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</row>
    <row r="133" spans="5:58" x14ac:dyDescent="0.2"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</row>
    <row r="134" spans="5:58" x14ac:dyDescent="0.2"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</row>
    <row r="135" spans="5:58" x14ac:dyDescent="0.2"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</row>
    <row r="136" spans="5:58" x14ac:dyDescent="0.2"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</row>
    <row r="137" spans="5:58" x14ac:dyDescent="0.2"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</row>
    <row r="138" spans="5:58" x14ac:dyDescent="0.2"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</row>
    <row r="139" spans="5:58" x14ac:dyDescent="0.2"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</row>
    <row r="140" spans="5:58" x14ac:dyDescent="0.2"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</row>
    <row r="141" spans="5:58" x14ac:dyDescent="0.2"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</row>
    <row r="142" spans="5:58" x14ac:dyDescent="0.2"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</row>
    <row r="143" spans="5:58" x14ac:dyDescent="0.2"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</row>
    <row r="144" spans="5:58" x14ac:dyDescent="0.2"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</row>
    <row r="145" spans="5:58" x14ac:dyDescent="0.2"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</row>
    <row r="146" spans="5:58" x14ac:dyDescent="0.2"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</row>
    <row r="147" spans="5:58" x14ac:dyDescent="0.2"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</row>
    <row r="148" spans="5:58" x14ac:dyDescent="0.2"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</row>
    <row r="149" spans="5:58" x14ac:dyDescent="0.2"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</row>
    <row r="150" spans="5:58" x14ac:dyDescent="0.2"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</row>
    <row r="151" spans="5:58" x14ac:dyDescent="0.2"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</row>
    <row r="152" spans="5:58" x14ac:dyDescent="0.2"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</row>
    <row r="153" spans="5:58" x14ac:dyDescent="0.2"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</row>
    <row r="154" spans="5:58" x14ac:dyDescent="0.2"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</row>
    <row r="155" spans="5:58" x14ac:dyDescent="0.2"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</row>
    <row r="156" spans="5:58" x14ac:dyDescent="0.2"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</row>
    <row r="157" spans="5:58" x14ac:dyDescent="0.2"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</row>
    <row r="158" spans="5:58" x14ac:dyDescent="0.2"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</row>
    <row r="159" spans="5:58" x14ac:dyDescent="0.2"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</row>
    <row r="160" spans="5:58" x14ac:dyDescent="0.2"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</row>
    <row r="161" spans="5:58" x14ac:dyDescent="0.2"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</row>
    <row r="162" spans="5:58" x14ac:dyDescent="0.2"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</row>
    <row r="163" spans="5:58" x14ac:dyDescent="0.2"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</row>
    <row r="164" spans="5:58" x14ac:dyDescent="0.2"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</row>
    <row r="165" spans="5:58" x14ac:dyDescent="0.2"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</row>
    <row r="166" spans="5:58" x14ac:dyDescent="0.2"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</row>
    <row r="167" spans="5:58" x14ac:dyDescent="0.2"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</row>
    <row r="168" spans="5:58" x14ac:dyDescent="0.2"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</row>
    <row r="169" spans="5:58" x14ac:dyDescent="0.2"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</row>
    <row r="170" spans="5:58" x14ac:dyDescent="0.2"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</row>
    <row r="171" spans="5:58" x14ac:dyDescent="0.2"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</row>
    <row r="172" spans="5:58" x14ac:dyDescent="0.2"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</row>
    <row r="173" spans="5:58" x14ac:dyDescent="0.2"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</row>
    <row r="174" spans="5:58" x14ac:dyDescent="0.2"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</row>
    <row r="175" spans="5:58" x14ac:dyDescent="0.2"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</row>
    <row r="176" spans="5:58" x14ac:dyDescent="0.2"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</row>
    <row r="177" spans="5:58" x14ac:dyDescent="0.2"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</row>
    <row r="178" spans="5:58" x14ac:dyDescent="0.2"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</row>
    <row r="179" spans="5:58" x14ac:dyDescent="0.2"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</row>
    <row r="180" spans="5:58" x14ac:dyDescent="0.2"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</row>
    <row r="181" spans="5:58" x14ac:dyDescent="0.2"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</row>
    <row r="182" spans="5:58" x14ac:dyDescent="0.2"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</row>
    <row r="183" spans="5:58" x14ac:dyDescent="0.2"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</row>
    <row r="184" spans="5:58" x14ac:dyDescent="0.2"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</row>
    <row r="185" spans="5:58" x14ac:dyDescent="0.2"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</row>
    <row r="186" spans="5:58" x14ac:dyDescent="0.2"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</row>
    <row r="187" spans="5:58" x14ac:dyDescent="0.2"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</row>
    <row r="188" spans="5:58" x14ac:dyDescent="0.2"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</row>
    <row r="189" spans="5:58" x14ac:dyDescent="0.2"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</row>
    <row r="190" spans="5:58" x14ac:dyDescent="0.2"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</row>
    <row r="191" spans="5:58" x14ac:dyDescent="0.2"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</row>
    <row r="192" spans="5:58" x14ac:dyDescent="0.2"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</row>
    <row r="193" spans="5:58" x14ac:dyDescent="0.2"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</row>
    <row r="194" spans="5:58" x14ac:dyDescent="0.2"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</row>
    <row r="195" spans="5:58" x14ac:dyDescent="0.2"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</row>
    <row r="196" spans="5:58" x14ac:dyDescent="0.2"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</row>
    <row r="197" spans="5:58" x14ac:dyDescent="0.2"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</row>
    <row r="198" spans="5:58" x14ac:dyDescent="0.2"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</row>
    <row r="199" spans="5:58" x14ac:dyDescent="0.2"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</row>
    <row r="200" spans="5:58" x14ac:dyDescent="0.2"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</row>
    <row r="201" spans="5:58" x14ac:dyDescent="0.2"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</row>
    <row r="202" spans="5:58" x14ac:dyDescent="0.2"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</row>
    <row r="203" spans="5:58" x14ac:dyDescent="0.2"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</row>
    <row r="204" spans="5:58" x14ac:dyDescent="0.2"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</row>
    <row r="205" spans="5:58" x14ac:dyDescent="0.2"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</row>
    <row r="206" spans="5:58" x14ac:dyDescent="0.2"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</row>
    <row r="207" spans="5:58" x14ac:dyDescent="0.2"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</row>
    <row r="208" spans="5:58" x14ac:dyDescent="0.2"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</row>
    <row r="209" spans="5:58" x14ac:dyDescent="0.2"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</row>
    <row r="210" spans="5:58" x14ac:dyDescent="0.2"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</row>
    <row r="211" spans="5:58" x14ac:dyDescent="0.2"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</row>
    <row r="212" spans="5:58" x14ac:dyDescent="0.2"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</row>
    <row r="213" spans="5:58" x14ac:dyDescent="0.2"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</row>
    <row r="214" spans="5:58" x14ac:dyDescent="0.2"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</row>
    <row r="215" spans="5:58" x14ac:dyDescent="0.2"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</row>
    <row r="216" spans="5:58" x14ac:dyDescent="0.2"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</row>
    <row r="217" spans="5:58" x14ac:dyDescent="0.2"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</row>
    <row r="218" spans="5:58" x14ac:dyDescent="0.2"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</row>
    <row r="219" spans="5:58" x14ac:dyDescent="0.2"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</row>
    <row r="220" spans="5:58" x14ac:dyDescent="0.2"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</row>
    <row r="221" spans="5:58" x14ac:dyDescent="0.2"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</row>
    <row r="222" spans="5:58" x14ac:dyDescent="0.2"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</row>
    <row r="223" spans="5:58" x14ac:dyDescent="0.2"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</row>
    <row r="224" spans="5:58" x14ac:dyDescent="0.2"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</row>
    <row r="225" spans="5:58" x14ac:dyDescent="0.2"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</row>
    <row r="226" spans="5:58" x14ac:dyDescent="0.2"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</row>
    <row r="227" spans="5:58" x14ac:dyDescent="0.2"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</row>
    <row r="228" spans="5:58" x14ac:dyDescent="0.2"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</row>
    <row r="229" spans="5:58" x14ac:dyDescent="0.2"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</row>
    <row r="230" spans="5:58" x14ac:dyDescent="0.2"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</row>
    <row r="231" spans="5:58" x14ac:dyDescent="0.2"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</row>
    <row r="232" spans="5:58" x14ac:dyDescent="0.2"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</row>
    <row r="233" spans="5:58" x14ac:dyDescent="0.2"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</row>
    <row r="234" spans="5:58" x14ac:dyDescent="0.2"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</row>
    <row r="235" spans="5:58" x14ac:dyDescent="0.2"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</row>
    <row r="236" spans="5:58" x14ac:dyDescent="0.2"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</row>
    <row r="237" spans="5:58" x14ac:dyDescent="0.2"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</row>
    <row r="238" spans="5:58" x14ac:dyDescent="0.2"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</row>
    <row r="239" spans="5:58" x14ac:dyDescent="0.2"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</row>
    <row r="240" spans="5:58" x14ac:dyDescent="0.2"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</row>
    <row r="241" spans="5:58" x14ac:dyDescent="0.2"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</row>
    <row r="242" spans="5:58" x14ac:dyDescent="0.2"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</row>
    <row r="243" spans="5:58" x14ac:dyDescent="0.2"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</row>
    <row r="244" spans="5:58" x14ac:dyDescent="0.2"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</row>
    <row r="245" spans="5:58" x14ac:dyDescent="0.2"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</row>
    <row r="246" spans="5:58" x14ac:dyDescent="0.2"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</row>
    <row r="247" spans="5:58" x14ac:dyDescent="0.2"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</row>
    <row r="248" spans="5:58" x14ac:dyDescent="0.2"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</row>
    <row r="249" spans="5:58" x14ac:dyDescent="0.2"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</row>
    <row r="250" spans="5:58" x14ac:dyDescent="0.2"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</row>
    <row r="251" spans="5:58" x14ac:dyDescent="0.2"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</row>
    <row r="252" spans="5:58" x14ac:dyDescent="0.2"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</row>
    <row r="253" spans="5:58" x14ac:dyDescent="0.2"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</row>
    <row r="254" spans="5:58" x14ac:dyDescent="0.2"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</row>
    <row r="255" spans="5:58" x14ac:dyDescent="0.2"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</row>
    <row r="256" spans="5:58" x14ac:dyDescent="0.2"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</row>
    <row r="257" spans="5:58" x14ac:dyDescent="0.2"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</row>
    <row r="258" spans="5:58" x14ac:dyDescent="0.2"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</row>
    <row r="259" spans="5:58" x14ac:dyDescent="0.2"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</row>
    <row r="260" spans="5:58" x14ac:dyDescent="0.2"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</row>
    <row r="261" spans="5:58" x14ac:dyDescent="0.2"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</row>
    <row r="262" spans="5:58" x14ac:dyDescent="0.2"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</row>
    <row r="263" spans="5:58" x14ac:dyDescent="0.2"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</row>
    <row r="264" spans="5:58" x14ac:dyDescent="0.2"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</row>
    <row r="265" spans="5:58" x14ac:dyDescent="0.2"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</row>
    <row r="266" spans="5:58" x14ac:dyDescent="0.2"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</row>
    <row r="267" spans="5:58" x14ac:dyDescent="0.2"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</row>
    <row r="268" spans="5:58" x14ac:dyDescent="0.2"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</row>
    <row r="269" spans="5:58" x14ac:dyDescent="0.2"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</row>
    <row r="270" spans="5:58" x14ac:dyDescent="0.2"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</row>
    <row r="271" spans="5:58" x14ac:dyDescent="0.2"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</row>
    <row r="272" spans="5:58" x14ac:dyDescent="0.2"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</row>
    <row r="273" spans="5:58" x14ac:dyDescent="0.2"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</row>
    <row r="274" spans="5:58" x14ac:dyDescent="0.2"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</row>
    <row r="275" spans="5:58" x14ac:dyDescent="0.2"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</row>
    <row r="276" spans="5:58" x14ac:dyDescent="0.2"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</row>
    <row r="277" spans="5:58" x14ac:dyDescent="0.2"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</row>
    <row r="278" spans="5:58" x14ac:dyDescent="0.2"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</row>
    <row r="279" spans="5:58" x14ac:dyDescent="0.2"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</row>
    <row r="280" spans="5:58" x14ac:dyDescent="0.2"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</row>
    <row r="281" spans="5:58" x14ac:dyDescent="0.2"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</row>
    <row r="282" spans="5:58" x14ac:dyDescent="0.2"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</row>
    <row r="283" spans="5:58" x14ac:dyDescent="0.2"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</row>
    <row r="284" spans="5:58" x14ac:dyDescent="0.2"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</row>
    <row r="285" spans="5:58" x14ac:dyDescent="0.2"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</row>
    <row r="286" spans="5:58" x14ac:dyDescent="0.2"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</row>
    <row r="287" spans="5:58" x14ac:dyDescent="0.2"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</row>
    <row r="288" spans="5:58" x14ac:dyDescent="0.2"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</row>
    <row r="289" spans="5:58" x14ac:dyDescent="0.2"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</row>
    <row r="290" spans="5:58" x14ac:dyDescent="0.2"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</row>
    <row r="291" spans="5:58" x14ac:dyDescent="0.2"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</row>
    <row r="292" spans="5:58" x14ac:dyDescent="0.2"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</row>
    <row r="293" spans="5:58" x14ac:dyDescent="0.2"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</row>
    <row r="294" spans="5:58" x14ac:dyDescent="0.2"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</row>
    <row r="295" spans="5:58" x14ac:dyDescent="0.2"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</row>
    <row r="296" spans="5:58" x14ac:dyDescent="0.2"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</row>
    <row r="297" spans="5:58" x14ac:dyDescent="0.2"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</row>
    <row r="298" spans="5:58" x14ac:dyDescent="0.2"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</row>
    <row r="299" spans="5:58" x14ac:dyDescent="0.2"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</row>
    <row r="300" spans="5:58" x14ac:dyDescent="0.2"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</row>
    <row r="301" spans="5:58" x14ac:dyDescent="0.2"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</row>
    <row r="302" spans="5:58" x14ac:dyDescent="0.2"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</row>
    <row r="303" spans="5:58" x14ac:dyDescent="0.2"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</row>
    <row r="304" spans="5:58" x14ac:dyDescent="0.2"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</row>
    <row r="305" spans="5:58" x14ac:dyDescent="0.2"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</row>
    <row r="306" spans="5:58" x14ac:dyDescent="0.2"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</row>
    <row r="307" spans="5:58" x14ac:dyDescent="0.2"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</row>
    <row r="308" spans="5:58" x14ac:dyDescent="0.2"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</row>
  </sheetData>
  <mergeCells count="4">
    <mergeCell ref="A4:D4"/>
    <mergeCell ref="A6:D6"/>
    <mergeCell ref="A44:D44"/>
    <mergeCell ref="A45:D4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L22" sqref="L22"/>
    </sheetView>
  </sheetViews>
  <sheetFormatPr defaultColWidth="9.140625" defaultRowHeight="15.75" x14ac:dyDescent="0.25"/>
  <cols>
    <col min="1" max="1" width="54.7109375" style="1" customWidth="1"/>
    <col min="2" max="8" width="10.7109375" style="1" customWidth="1"/>
    <col min="9" max="9" width="12.140625" style="1" bestFit="1" customWidth="1"/>
    <col min="10" max="10" width="10" style="1" bestFit="1" customWidth="1"/>
    <col min="11" max="16384" width="9.140625" style="1"/>
  </cols>
  <sheetData>
    <row r="1" spans="1:14" ht="15" customHeight="1" x14ac:dyDescent="0.25">
      <c r="B1" s="28"/>
      <c r="C1" s="28"/>
      <c r="D1" s="28"/>
      <c r="E1" s="28"/>
      <c r="F1" s="27"/>
    </row>
    <row r="2" spans="1:14" ht="15" customHeight="1" x14ac:dyDescent="0.25"/>
    <row r="3" spans="1:14" ht="15" customHeight="1" x14ac:dyDescent="0.25">
      <c r="A3" s="25" t="s">
        <v>0</v>
      </c>
      <c r="J3" s="24" t="s">
        <v>1</v>
      </c>
    </row>
    <row r="4" spans="1:14" ht="15" customHeight="1" x14ac:dyDescent="0.25">
      <c r="A4" s="25"/>
    </row>
    <row r="5" spans="1:14" ht="15" customHeight="1" x14ac:dyDescent="0.25">
      <c r="A5" s="26" t="s">
        <v>21</v>
      </c>
    </row>
    <row r="6" spans="1:14" ht="15" customHeight="1" x14ac:dyDescent="0.25">
      <c r="A6" s="25" t="s">
        <v>22</v>
      </c>
    </row>
    <row r="7" spans="1:14" ht="15" customHeight="1" x14ac:dyDescent="0.25">
      <c r="A7" s="25" t="s">
        <v>4</v>
      </c>
    </row>
    <row r="8" spans="1:14" s="23" customFormat="1" ht="15" customHeight="1" thickBot="1" x14ac:dyDescent="0.3">
      <c r="B8" s="30"/>
      <c r="C8" s="30"/>
      <c r="D8" s="30"/>
      <c r="E8" s="30"/>
      <c r="J8" s="31" t="s">
        <v>23</v>
      </c>
    </row>
    <row r="9" spans="1:14" s="18" customFormat="1" ht="40.5" customHeight="1" thickBot="1" x14ac:dyDescent="0.3">
      <c r="A9" s="22" t="s">
        <v>6</v>
      </c>
      <c r="B9" s="32">
        <v>2010</v>
      </c>
      <c r="C9" s="32">
        <v>2011</v>
      </c>
      <c r="D9" s="32">
        <v>2012</v>
      </c>
      <c r="E9" s="32">
        <v>2013</v>
      </c>
      <c r="F9" s="32">
        <v>2014</v>
      </c>
      <c r="G9" s="32">
        <v>2015</v>
      </c>
      <c r="H9" s="33">
        <v>2016</v>
      </c>
      <c r="I9" s="230">
        <v>2017</v>
      </c>
      <c r="J9" s="231">
        <v>2018</v>
      </c>
    </row>
    <row r="10" spans="1:14" ht="20.100000000000001" customHeight="1" x14ac:dyDescent="0.25">
      <c r="A10" s="16" t="s">
        <v>7</v>
      </c>
      <c r="B10" s="34">
        <f>'[1]Tabela 1'!J10/'[1]Tabela 1'!J$10*100</f>
        <v>100</v>
      </c>
      <c r="C10" s="34">
        <f>'[1]Tabela 1'!K10/'[1]Tabela 1'!K$10*100</f>
        <v>100</v>
      </c>
      <c r="D10" s="34">
        <f>'[1]Tabela 1'!L10/'[1]Tabela 1'!L$10*100</f>
        <v>100</v>
      </c>
      <c r="E10" s="34">
        <f>'[1]Tabela 1'!M10/'[1]Tabela 1'!M$10*100</f>
        <v>100</v>
      </c>
      <c r="F10" s="34">
        <f>'[1]Tabela 1'!N10/'[1]Tabela 1'!N$10*100</f>
        <v>100</v>
      </c>
      <c r="G10" s="34">
        <f>'[1]Tabela 1'!O10/'[1]Tabela 1'!O$10*100</f>
        <v>100</v>
      </c>
      <c r="H10" s="34">
        <v>100</v>
      </c>
      <c r="I10" s="34">
        <v>100</v>
      </c>
      <c r="J10" s="34">
        <v>100</v>
      </c>
    </row>
    <row r="11" spans="1:14" ht="20.100000000000001" customHeight="1" x14ac:dyDescent="0.25">
      <c r="A11" s="9" t="s">
        <v>8</v>
      </c>
      <c r="B11" s="35">
        <v>84.871546998230329</v>
      </c>
      <c r="C11" s="35">
        <v>84.417867804759624</v>
      </c>
      <c r="D11" s="35">
        <v>84.492599474679025</v>
      </c>
      <c r="E11" s="35">
        <v>84.364240826674788</v>
      </c>
      <c r="F11" s="35">
        <v>84.448342489162584</v>
      </c>
      <c r="G11" s="35">
        <v>84.178064288068626</v>
      </c>
      <c r="H11" s="35">
        <v>84.872105837569805</v>
      </c>
      <c r="I11" s="35">
        <v>84.375369089469203</v>
      </c>
      <c r="J11" s="35">
        <v>83.12726862042949</v>
      </c>
    </row>
    <row r="12" spans="1:14" ht="20.100000000000001" customHeight="1" x14ac:dyDescent="0.25">
      <c r="A12" s="10" t="s">
        <v>9</v>
      </c>
      <c r="B12" s="36">
        <v>168.3535595180187</v>
      </c>
      <c r="C12" s="36">
        <v>166.32117267746574</v>
      </c>
      <c r="D12" s="36">
        <v>168.74559124450079</v>
      </c>
      <c r="E12" s="36">
        <v>166.77557573833013</v>
      </c>
      <c r="F12" s="36">
        <v>167.30696634130629</v>
      </c>
      <c r="G12" s="36">
        <v>168.33086003606564</v>
      </c>
      <c r="H12" s="36">
        <v>169.10156072725579</v>
      </c>
      <c r="I12" s="36">
        <v>168.33827235779012</v>
      </c>
      <c r="J12" s="36">
        <v>171.0809379296152</v>
      </c>
    </row>
    <row r="13" spans="1:14" ht="20.100000000000001" customHeight="1" x14ac:dyDescent="0.25">
      <c r="A13" s="12" t="s">
        <v>10</v>
      </c>
      <c r="B13" s="35">
        <v>83.482012519788356</v>
      </c>
      <c r="C13" s="35">
        <v>81.90330487270613</v>
      </c>
      <c r="D13" s="35">
        <v>84.252991769821762</v>
      </c>
      <c r="E13" s="35">
        <v>82.411334911655359</v>
      </c>
      <c r="F13" s="35">
        <v>82.858623852143694</v>
      </c>
      <c r="G13" s="35">
        <v>84.152795747997004</v>
      </c>
      <c r="H13" s="35">
        <v>84.229454889685954</v>
      </c>
      <c r="I13" s="35">
        <v>83.991059118557061</v>
      </c>
      <c r="J13" s="35">
        <v>87.833703969962116</v>
      </c>
    </row>
    <row r="14" spans="1:14" ht="20.100000000000001" customHeight="1" x14ac:dyDescent="0.25">
      <c r="A14" s="14" t="s">
        <v>11</v>
      </c>
      <c r="B14" s="37">
        <v>15.128453001769572</v>
      </c>
      <c r="C14" s="37">
        <v>15.58213219524319</v>
      </c>
      <c r="D14" s="37">
        <v>15.50740052531876</v>
      </c>
      <c r="E14" s="37">
        <v>15.635759173325376</v>
      </c>
      <c r="F14" s="37">
        <v>15.551657510835792</v>
      </c>
      <c r="G14" s="37">
        <v>15.821935711930854</v>
      </c>
      <c r="H14" s="37">
        <v>15.127894162428495</v>
      </c>
      <c r="I14" s="37">
        <v>15.624641214553739</v>
      </c>
      <c r="J14" s="37">
        <v>16.752766040346906</v>
      </c>
    </row>
    <row r="15" spans="1:14" ht="20.100000000000001" customHeight="1" x14ac:dyDescent="0.25">
      <c r="A15" s="9"/>
      <c r="B15" s="38"/>
      <c r="C15" s="38"/>
      <c r="D15" s="38"/>
      <c r="E15" s="38"/>
      <c r="F15" s="38"/>
      <c r="G15" s="38"/>
      <c r="H15" s="38"/>
      <c r="I15" s="38"/>
      <c r="J15" s="38"/>
    </row>
    <row r="16" spans="1:14" ht="20.100000000000001" customHeight="1" x14ac:dyDescent="0.25">
      <c r="A16" s="16" t="s">
        <v>12</v>
      </c>
      <c r="B16" s="34">
        <f>IFERROR('[1]Tabela 1'!J16/'[1]Tabela 1'!J$16*100,"...")</f>
        <v>100</v>
      </c>
      <c r="C16" s="34">
        <f>IFERROR('[1]Tabela 1'!K16/'[1]Tabela 1'!K$16*100,"...")</f>
        <v>100</v>
      </c>
      <c r="D16" s="34">
        <f>IFERROR('[1]Tabela 1'!L16/'[1]Tabela 1'!L$16*100,"...")</f>
        <v>100</v>
      </c>
      <c r="E16" s="34">
        <f>IFERROR('[1]Tabela 1'!M16/'[1]Tabela 1'!M$16*100,"...")</f>
        <v>100</v>
      </c>
      <c r="F16" s="34">
        <f>IFERROR('[1]Tabela 1'!N16/'[1]Tabela 1'!N$16*100,"...")</f>
        <v>100</v>
      </c>
      <c r="G16" s="34">
        <f>IFERROR('[1]Tabela 1'!O16/'[1]Tabela 1'!O$16*100,"...")</f>
        <v>100</v>
      </c>
      <c r="H16" s="34">
        <f>IFERROR('[1]Tabela 1'!P16/'[1]Tabela 1'!P$16*100,"...")</f>
        <v>100</v>
      </c>
      <c r="I16" s="34">
        <v>100</v>
      </c>
      <c r="J16" s="34">
        <v>100</v>
      </c>
      <c r="K16" s="260"/>
      <c r="L16" s="262"/>
      <c r="M16" s="262"/>
      <c r="N16" s="262"/>
    </row>
    <row r="17" spans="1:14" ht="20.100000000000001" customHeight="1" x14ac:dyDescent="0.25">
      <c r="A17" s="9" t="s">
        <v>13</v>
      </c>
      <c r="B17" s="39">
        <v>40.875941343963277</v>
      </c>
      <c r="C17" s="39">
        <v>40.03390548548748</v>
      </c>
      <c r="D17" s="39">
        <v>41.170207272773531</v>
      </c>
      <c r="E17" s="39">
        <v>42.302537183612408</v>
      </c>
      <c r="F17" s="39">
        <v>41.525685804455073</v>
      </c>
      <c r="G17" s="39">
        <v>43.32395912558755</v>
      </c>
      <c r="H17" s="39">
        <v>44.695524293359831</v>
      </c>
      <c r="I17" s="39">
        <v>44.227771417204778</v>
      </c>
      <c r="J17" s="39">
        <v>43.6650802987077</v>
      </c>
      <c r="K17" s="260"/>
      <c r="L17" s="262"/>
      <c r="M17" s="262"/>
      <c r="N17" s="262"/>
    </row>
    <row r="18" spans="1:14" ht="20.100000000000001" customHeight="1" x14ac:dyDescent="0.25">
      <c r="A18" s="10" t="s">
        <v>14</v>
      </c>
      <c r="B18" s="37">
        <v>32.12561313207447</v>
      </c>
      <c r="C18" s="37">
        <v>31.391117325514607</v>
      </c>
      <c r="D18" s="37">
        <v>32.367992226816867</v>
      </c>
      <c r="E18" s="37">
        <v>33.421208253588176</v>
      </c>
      <c r="F18" s="37">
        <v>32.986776702456346</v>
      </c>
      <c r="G18" s="37">
        <v>34.480428400644556</v>
      </c>
      <c r="H18" s="37">
        <v>35.514302897392483</v>
      </c>
      <c r="I18" s="37">
        <v>34.995706329690975</v>
      </c>
      <c r="J18" s="37">
        <v>34.562054666619197</v>
      </c>
      <c r="K18" s="260"/>
      <c r="L18" s="262"/>
      <c r="M18" s="262"/>
      <c r="N18" s="262"/>
    </row>
    <row r="19" spans="1:14" ht="20.100000000000001" customHeight="1" x14ac:dyDescent="0.25">
      <c r="A19" s="12" t="s">
        <v>15</v>
      </c>
      <c r="B19" s="39">
        <v>8.7503282118887977</v>
      </c>
      <c r="C19" s="39">
        <v>8.6427881599728913</v>
      </c>
      <c r="D19" s="39">
        <v>8.8022150459566593</v>
      </c>
      <c r="E19" s="39">
        <v>8.8813289300242051</v>
      </c>
      <c r="F19" s="39">
        <v>8.5389091019987617</v>
      </c>
      <c r="G19" s="39">
        <v>8.8435307249429602</v>
      </c>
      <c r="H19" s="39">
        <v>9.1812213959672739</v>
      </c>
      <c r="I19" s="39">
        <v>9.2320650875137957</v>
      </c>
      <c r="J19" s="39">
        <v>9.1030256320885101</v>
      </c>
      <c r="K19" s="260"/>
      <c r="L19" s="262"/>
      <c r="M19" s="262"/>
      <c r="N19" s="262"/>
    </row>
    <row r="20" spans="1:14" ht="20.100000000000001" customHeight="1" x14ac:dyDescent="0.25">
      <c r="A20" s="14" t="s">
        <v>24</v>
      </c>
      <c r="B20" s="37">
        <v>16.215616084395727</v>
      </c>
      <c r="C20" s="37">
        <v>16.460196030060644</v>
      </c>
      <c r="D20" s="37">
        <v>16.400261655716637</v>
      </c>
      <c r="E20" s="37">
        <v>16.494267411533194</v>
      </c>
      <c r="F20" s="37">
        <v>16.470195050587265</v>
      </c>
      <c r="G20" s="37">
        <v>16.767494256136604</v>
      </c>
      <c r="H20" s="37">
        <v>16.062386885467358</v>
      </c>
      <c r="I20" s="37">
        <v>16.681455652550387</v>
      </c>
      <c r="J20" s="37">
        <v>18.081845715424599</v>
      </c>
      <c r="K20" s="260"/>
      <c r="L20" s="262"/>
      <c r="M20" s="262"/>
      <c r="N20" s="262"/>
    </row>
    <row r="21" spans="1:14" ht="20.100000000000001" customHeight="1" x14ac:dyDescent="0.25">
      <c r="A21" s="12" t="s">
        <v>17</v>
      </c>
      <c r="B21" s="39">
        <v>15.128453001769572</v>
      </c>
      <c r="C21" s="39">
        <v>15.58213219524319</v>
      </c>
      <c r="D21" s="39">
        <v>15.50740052531876</v>
      </c>
      <c r="E21" s="39">
        <v>15.635759173325376</v>
      </c>
      <c r="F21" s="39">
        <v>15.551657510835792</v>
      </c>
      <c r="G21" s="39">
        <v>15.821935711930854</v>
      </c>
      <c r="H21" s="39">
        <v>15.127894162428495</v>
      </c>
      <c r="I21" s="39">
        <v>15.624641214553739</v>
      </c>
      <c r="J21" s="39">
        <v>16.872731379570499</v>
      </c>
      <c r="K21" s="260"/>
      <c r="L21" s="262"/>
      <c r="M21" s="262"/>
      <c r="N21" s="262"/>
    </row>
    <row r="22" spans="1:14" ht="20.100000000000001" customHeight="1" x14ac:dyDescent="0.25">
      <c r="A22" s="10" t="s">
        <v>18</v>
      </c>
      <c r="B22" s="37">
        <v>1.0871630826261527</v>
      </c>
      <c r="C22" s="37">
        <v>0.87806383481745343</v>
      </c>
      <c r="D22" s="37">
        <v>0.8928611303978804</v>
      </c>
      <c r="E22" s="37">
        <v>0.85850823820782141</v>
      </c>
      <c r="F22" s="37">
        <v>0.9185375397514729</v>
      </c>
      <c r="G22" s="37">
        <v>0.94555854420575125</v>
      </c>
      <c r="H22" s="37">
        <v>0.93449272303886399</v>
      </c>
      <c r="I22" s="37">
        <v>1.0568144379966486</v>
      </c>
      <c r="J22" s="37">
        <v>1.20911433585402</v>
      </c>
      <c r="K22" s="260"/>
      <c r="L22" s="262"/>
      <c r="M22" s="262"/>
      <c r="N22" s="262"/>
    </row>
    <row r="23" spans="1:14" ht="20.100000000000001" customHeight="1" thickBot="1" x14ac:dyDescent="0.3">
      <c r="A23" s="9" t="s">
        <v>19</v>
      </c>
      <c r="B23" s="35">
        <v>42.908442571641004</v>
      </c>
      <c r="C23" s="35">
        <v>43.505898484451862</v>
      </c>
      <c r="D23" s="35">
        <v>42.429531071509835</v>
      </c>
      <c r="E23" s="35">
        <v>41.203195404854434</v>
      </c>
      <c r="F23" s="35">
        <v>42.004119144957627</v>
      </c>
      <c r="G23" s="35">
        <v>39.908546618275878</v>
      </c>
      <c r="H23" s="35">
        <v>39.242088821172885</v>
      </c>
      <c r="I23" s="35">
        <v>39.062627384028787</v>
      </c>
      <c r="J23" s="35">
        <v>38.253073985867701</v>
      </c>
      <c r="L23" s="263"/>
      <c r="M23" s="263"/>
      <c r="N23" s="263"/>
    </row>
    <row r="24" spans="1:14" ht="15" customHeight="1" x14ac:dyDescent="0.25">
      <c r="A24" s="7" t="s">
        <v>20</v>
      </c>
      <c r="B24" s="40"/>
      <c r="C24" s="41"/>
      <c r="D24" s="41"/>
      <c r="E24" s="41"/>
      <c r="F24" s="41"/>
      <c r="G24" s="41"/>
      <c r="H24" s="41"/>
      <c r="I24" s="24"/>
      <c r="J24" s="24"/>
      <c r="L24" s="263"/>
      <c r="M24" s="263"/>
      <c r="N24" s="263"/>
    </row>
    <row r="25" spans="1:14" ht="15" customHeight="1" x14ac:dyDescent="0.25">
      <c r="B25" s="42"/>
      <c r="C25" s="42"/>
      <c r="D25" s="42"/>
      <c r="E25" s="42"/>
      <c r="F25" s="42"/>
      <c r="G25" s="42"/>
      <c r="H25" s="42"/>
      <c r="I25" s="42"/>
      <c r="J25" s="24"/>
    </row>
    <row r="26" spans="1:14" ht="20.100000000000001" customHeight="1" x14ac:dyDescent="0.25">
      <c r="B26" s="43"/>
      <c r="C26" s="43"/>
      <c r="D26" s="43"/>
      <c r="E26" s="43"/>
      <c r="F26" s="43"/>
      <c r="G26" s="43"/>
      <c r="H26" s="43"/>
      <c r="I26" s="44"/>
    </row>
    <row r="27" spans="1:14" ht="20.100000000000001" customHeight="1" x14ac:dyDescent="0.25">
      <c r="B27" s="43"/>
      <c r="C27" s="43"/>
      <c r="D27" s="43"/>
      <c r="E27" s="43"/>
      <c r="F27" s="43"/>
      <c r="G27" s="43"/>
      <c r="H27" s="43"/>
      <c r="I27" s="44"/>
    </row>
    <row r="28" spans="1:14" ht="20.100000000000001" customHeight="1" x14ac:dyDescent="0.25">
      <c r="B28" s="43"/>
      <c r="C28" s="43"/>
      <c r="D28" s="43"/>
      <c r="E28" s="43"/>
      <c r="F28" s="43"/>
      <c r="G28" s="43"/>
      <c r="H28" s="43"/>
      <c r="I28" s="43"/>
    </row>
    <row r="29" spans="1:14" ht="20.100000000000001" customHeight="1" x14ac:dyDescent="0.25">
      <c r="B29" s="43"/>
      <c r="C29" s="43"/>
      <c r="D29" s="43"/>
      <c r="E29" s="43"/>
      <c r="F29" s="43"/>
      <c r="G29" s="43"/>
      <c r="H29" s="43"/>
      <c r="I29" s="44"/>
    </row>
    <row r="30" spans="1:14" ht="20.100000000000001" customHeight="1" x14ac:dyDescent="0.25">
      <c r="B30" s="43"/>
      <c r="C30" s="43"/>
      <c r="D30" s="43"/>
      <c r="E30" s="43"/>
      <c r="F30" s="43"/>
      <c r="G30" s="43"/>
      <c r="H30" s="43"/>
      <c r="I30" s="44"/>
    </row>
    <row r="31" spans="1:14" ht="20.100000000000001" customHeight="1" x14ac:dyDescent="0.25">
      <c r="B31" s="43"/>
      <c r="C31" s="43"/>
      <c r="D31" s="43"/>
      <c r="E31" s="43"/>
      <c r="F31" s="43"/>
      <c r="G31" s="43"/>
      <c r="H31" s="43"/>
      <c r="I31" s="44"/>
    </row>
    <row r="33" spans="2:9" ht="20.100000000000001" customHeight="1" x14ac:dyDescent="0.25">
      <c r="B33" s="45"/>
      <c r="C33" s="45"/>
      <c r="D33" s="45"/>
      <c r="E33" s="45"/>
      <c r="F33" s="45"/>
      <c r="G33" s="45"/>
      <c r="H33" s="45"/>
      <c r="I33" s="45"/>
    </row>
    <row r="34" spans="2:9" ht="20.100000000000001" customHeight="1" x14ac:dyDescent="0.25">
      <c r="B34" s="45"/>
      <c r="C34" s="45"/>
      <c r="D34" s="45"/>
      <c r="E34" s="45"/>
      <c r="F34" s="45"/>
      <c r="G34" s="45"/>
      <c r="H34" s="45"/>
      <c r="I34" s="45"/>
    </row>
    <row r="35" spans="2:9" ht="20.100000000000001" customHeight="1" x14ac:dyDescent="0.25">
      <c r="B35" s="45"/>
      <c r="C35" s="45"/>
      <c r="D35" s="45"/>
      <c r="E35" s="45"/>
      <c r="F35" s="45"/>
      <c r="G35" s="45"/>
      <c r="H35" s="45"/>
      <c r="I35" s="45"/>
    </row>
    <row r="36" spans="2:9" ht="20.100000000000001" customHeight="1" x14ac:dyDescent="0.25">
      <c r="B36" s="45"/>
      <c r="C36" s="45"/>
      <c r="D36" s="45"/>
      <c r="E36" s="45"/>
      <c r="F36" s="45"/>
      <c r="G36" s="45"/>
      <c r="H36" s="45"/>
      <c r="I36" s="45"/>
    </row>
    <row r="37" spans="2:9" ht="20.100000000000001" customHeight="1" x14ac:dyDescent="0.25">
      <c r="B37" s="45"/>
      <c r="C37" s="45"/>
      <c r="D37" s="45"/>
      <c r="E37" s="45"/>
      <c r="F37" s="45"/>
      <c r="G37" s="45"/>
      <c r="H37" s="45"/>
      <c r="I37" s="45"/>
    </row>
    <row r="38" spans="2:9" ht="20.100000000000001" customHeight="1" x14ac:dyDescent="0.25">
      <c r="B38" s="45"/>
      <c r="C38" s="45"/>
      <c r="D38" s="45"/>
      <c r="E38" s="45"/>
      <c r="F38" s="45"/>
      <c r="G38" s="45"/>
      <c r="H38" s="45"/>
      <c r="I38" s="45"/>
    </row>
    <row r="39" spans="2:9" ht="20.100000000000001" customHeight="1" x14ac:dyDescent="0.25">
      <c r="B39" s="45"/>
      <c r="C39" s="45"/>
      <c r="D39" s="45"/>
      <c r="E39" s="45"/>
      <c r="F39" s="45"/>
      <c r="G39" s="45"/>
      <c r="H39" s="45"/>
      <c r="I39" s="45"/>
    </row>
    <row r="40" spans="2:9" ht="20.100000000000001" customHeight="1" x14ac:dyDescent="0.3">
      <c r="B40" s="46"/>
      <c r="C40" s="46"/>
      <c r="D40" s="46"/>
    </row>
    <row r="41" spans="2:9" ht="20.100000000000001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J3" sqref="J3"/>
    </sheetView>
  </sheetViews>
  <sheetFormatPr defaultColWidth="9.140625" defaultRowHeight="15.75" x14ac:dyDescent="0.25"/>
  <cols>
    <col min="1" max="1" width="54.7109375" style="1" customWidth="1"/>
    <col min="2" max="8" width="10.7109375" style="1" customWidth="1"/>
    <col min="9" max="16384" width="9.140625" style="1"/>
  </cols>
  <sheetData>
    <row r="1" spans="1:14" x14ac:dyDescent="0.25">
      <c r="B1" s="28"/>
      <c r="C1" s="28"/>
      <c r="D1" s="28"/>
      <c r="E1" s="28"/>
      <c r="F1" s="27"/>
      <c r="G1" s="47"/>
    </row>
    <row r="3" spans="1:14" x14ac:dyDescent="0.25">
      <c r="A3" s="25" t="s">
        <v>0</v>
      </c>
      <c r="J3" s="24" t="s">
        <v>1</v>
      </c>
    </row>
    <row r="4" spans="1:14" x14ac:dyDescent="0.25">
      <c r="A4" s="25"/>
    </row>
    <row r="5" spans="1:14" x14ac:dyDescent="0.25">
      <c r="A5" s="26" t="s">
        <v>25</v>
      </c>
    </row>
    <row r="6" spans="1:14" x14ac:dyDescent="0.25">
      <c r="A6" s="25" t="s">
        <v>26</v>
      </c>
    </row>
    <row r="7" spans="1:14" x14ac:dyDescent="0.25">
      <c r="A7" s="25" t="s">
        <v>4</v>
      </c>
    </row>
    <row r="8" spans="1:14" s="23" customFormat="1" ht="16.5" thickBot="1" x14ac:dyDescent="0.3">
      <c r="B8" s="30"/>
      <c r="C8" s="30"/>
      <c r="D8" s="30"/>
      <c r="E8" s="30"/>
      <c r="J8" s="31" t="s">
        <v>23</v>
      </c>
    </row>
    <row r="9" spans="1:14" s="18" customFormat="1" ht="16.5" thickBot="1" x14ac:dyDescent="0.3">
      <c r="A9" s="22" t="s">
        <v>6</v>
      </c>
      <c r="B9" s="32">
        <v>2010</v>
      </c>
      <c r="C9" s="32">
        <v>2011</v>
      </c>
      <c r="D9" s="32">
        <v>2012</v>
      </c>
      <c r="E9" s="32">
        <v>2013</v>
      </c>
      <c r="F9" s="32">
        <v>2014</v>
      </c>
      <c r="G9" s="32">
        <v>2015</v>
      </c>
      <c r="H9" s="33">
        <v>2016</v>
      </c>
      <c r="I9" s="230">
        <v>2017</v>
      </c>
      <c r="J9" s="231">
        <v>2018</v>
      </c>
    </row>
    <row r="10" spans="1:14" x14ac:dyDescent="0.25">
      <c r="A10" s="16" t="s">
        <v>7</v>
      </c>
      <c r="B10" s="48">
        <v>3.9560488970822956</v>
      </c>
      <c r="C10" s="48">
        <v>3.9774480777901076</v>
      </c>
      <c r="D10" s="48">
        <v>3.983472740949213</v>
      </c>
      <c r="E10" s="48">
        <v>4.0233978330785281</v>
      </c>
      <c r="F10" s="48">
        <v>4.1971855471911486</v>
      </c>
      <c r="G10" s="48">
        <v>4.1542443432191414</v>
      </c>
      <c r="H10" s="48">
        <v>4.0999999999999996</v>
      </c>
      <c r="I10" s="48">
        <v>4.21</v>
      </c>
      <c r="J10" s="1">
        <v>4.26</v>
      </c>
    </row>
    <row r="11" spans="1:14" x14ac:dyDescent="0.25">
      <c r="A11" s="9" t="s">
        <v>8</v>
      </c>
      <c r="B11" s="49">
        <v>3.9502258846007408</v>
      </c>
      <c r="C11" s="49">
        <v>3.9496386531896466</v>
      </c>
      <c r="D11" s="49">
        <v>3.9580370281485635</v>
      </c>
      <c r="E11" s="49">
        <v>3.9741142282546633</v>
      </c>
      <c r="F11" s="49">
        <v>4.1191083485230795</v>
      </c>
      <c r="G11" s="49">
        <v>4.0668473259680669</v>
      </c>
      <c r="H11" s="49">
        <v>4.0206688340930921</v>
      </c>
      <c r="I11" s="49">
        <v>4.1248530917927217</v>
      </c>
      <c r="J11" s="49">
        <v>4.1248530917927217</v>
      </c>
    </row>
    <row r="12" spans="1:14" x14ac:dyDescent="0.25">
      <c r="A12" s="23" t="s">
        <v>9</v>
      </c>
      <c r="B12" s="50">
        <v>3.9217663571308301</v>
      </c>
      <c r="C12" s="50">
        <v>3.8923393587944624</v>
      </c>
      <c r="D12" s="50">
        <v>3.9357657067932115</v>
      </c>
      <c r="E12" s="50">
        <v>3.9291811470739124</v>
      </c>
      <c r="F12" s="50">
        <v>4.1042166185699527</v>
      </c>
      <c r="G12" s="50">
        <v>4.0997680132887622</v>
      </c>
      <c r="H12" s="50">
        <v>4.1185106461910159</v>
      </c>
      <c r="I12" s="50">
        <v>4.236166366541454</v>
      </c>
    </row>
    <row r="13" spans="1:14" x14ac:dyDescent="0.25">
      <c r="A13" s="201" t="s">
        <v>10</v>
      </c>
      <c r="B13" s="49">
        <v>3.893250442600765</v>
      </c>
      <c r="C13" s="49">
        <v>3.834995134909863</v>
      </c>
      <c r="D13" s="49">
        <v>3.9136813409094149</v>
      </c>
      <c r="E13" s="49">
        <v>3.8842237101965513</v>
      </c>
      <c r="F13" s="49">
        <v>4.0891495645367026</v>
      </c>
      <c r="G13" s="49">
        <v>4.1332361574435126</v>
      </c>
      <c r="H13" s="49">
        <v>4.2220365817385614</v>
      </c>
      <c r="I13" s="49">
        <v>4.354166133675248</v>
      </c>
    </row>
    <row r="14" spans="1:14" x14ac:dyDescent="0.25">
      <c r="A14" s="14" t="s">
        <v>11</v>
      </c>
      <c r="B14" s="51">
        <v>3.9890373149650662</v>
      </c>
      <c r="C14" s="51">
        <v>4.1351864024640399</v>
      </c>
      <c r="D14" s="51">
        <v>4.128011604955625</v>
      </c>
      <c r="E14" s="51">
        <v>4.3119150589652682</v>
      </c>
      <c r="F14" s="51">
        <v>4.6787634390401065</v>
      </c>
      <c r="G14" s="51">
        <v>4.6905352949092132</v>
      </c>
      <c r="H14" s="51">
        <v>4.5722542880506127</v>
      </c>
      <c r="I14" s="51">
        <v>4.7421925926129003</v>
      </c>
    </row>
    <row r="15" spans="1:14" ht="18.75" x14ac:dyDescent="0.3">
      <c r="A15" s="9"/>
      <c r="B15" s="52"/>
      <c r="C15" s="52"/>
      <c r="D15" s="52"/>
      <c r="E15" s="52"/>
      <c r="F15" s="52"/>
      <c r="G15" s="52"/>
      <c r="H15" s="52"/>
      <c r="I15" s="53"/>
      <c r="J15" s="53"/>
      <c r="K15" s="261"/>
      <c r="L15" s="261"/>
      <c r="M15" s="261"/>
      <c r="N15" s="260"/>
    </row>
    <row r="16" spans="1:14" x14ac:dyDescent="0.25">
      <c r="A16" s="16" t="s">
        <v>12</v>
      </c>
      <c r="B16" s="48">
        <v>3.956048897082296</v>
      </c>
      <c r="C16" s="48">
        <v>3.9774480777901058</v>
      </c>
      <c r="D16" s="48">
        <v>3.9834727409492148</v>
      </c>
      <c r="E16" s="48">
        <v>4.0233978330785316</v>
      </c>
      <c r="F16" s="48">
        <v>4.1971855471911432</v>
      </c>
      <c r="G16" s="48">
        <v>4.1542443432191432</v>
      </c>
      <c r="H16" s="48">
        <v>4.0999999999999996</v>
      </c>
      <c r="I16" s="48">
        <v>4.21</v>
      </c>
      <c r="J16" s="48">
        <v>4.26</v>
      </c>
      <c r="N16" s="262"/>
    </row>
    <row r="17" spans="1:14" x14ac:dyDescent="0.25">
      <c r="A17" s="9" t="s">
        <v>13</v>
      </c>
      <c r="B17" s="49">
        <v>3.8831628306588493</v>
      </c>
      <c r="C17" s="49">
        <v>3.7733952972152816</v>
      </c>
      <c r="D17" s="49">
        <v>3.8352528069017136</v>
      </c>
      <c r="E17" s="49">
        <v>3.9356208146212741</v>
      </c>
      <c r="F17" s="49">
        <v>4.0042614301090858</v>
      </c>
      <c r="G17" s="49">
        <v>4.0385611788497169</v>
      </c>
      <c r="H17" s="49">
        <v>4.0949318823683454</v>
      </c>
      <c r="I17" s="49">
        <v>4.198990499086575</v>
      </c>
      <c r="J17" s="49">
        <v>4.26</v>
      </c>
      <c r="N17" s="262"/>
    </row>
    <row r="18" spans="1:14" x14ac:dyDescent="0.25">
      <c r="A18" s="10" t="s">
        <v>14</v>
      </c>
      <c r="B18" s="50">
        <v>3.8664372020455926</v>
      </c>
      <c r="C18" s="50">
        <v>3.758938063200981</v>
      </c>
      <c r="D18" s="50">
        <v>3.815656223624571</v>
      </c>
      <c r="E18" s="50">
        <v>3.9343754553237122</v>
      </c>
      <c r="F18" s="50">
        <v>3.9997090010218965</v>
      </c>
      <c r="G18" s="50">
        <v>4.0380754861927866</v>
      </c>
      <c r="H18" s="50">
        <v>4.0902955146650433</v>
      </c>
      <c r="I18" s="50">
        <v>4.1963851826688767</v>
      </c>
      <c r="J18" s="50">
        <v>4.26</v>
      </c>
      <c r="N18" s="262"/>
    </row>
    <row r="19" spans="1:14" x14ac:dyDescent="0.25">
      <c r="A19" s="12" t="s">
        <v>15</v>
      </c>
      <c r="B19" s="49">
        <v>3.9458295399863244</v>
      </c>
      <c r="C19" s="49">
        <v>3.8268535536293995</v>
      </c>
      <c r="D19" s="49">
        <v>3.9090788055216574</v>
      </c>
      <c r="E19" s="49">
        <v>3.9403142832566527</v>
      </c>
      <c r="F19" s="49">
        <v>4.0219457553341069</v>
      </c>
      <c r="G19" s="49">
        <v>4.040455983527889</v>
      </c>
      <c r="H19" s="49">
        <v>4.1129654261723934</v>
      </c>
      <c r="I19" s="49">
        <v>4.208895835152882</v>
      </c>
      <c r="J19" s="49">
        <v>4.29</v>
      </c>
      <c r="N19" s="262"/>
    </row>
    <row r="20" spans="1:14" x14ac:dyDescent="0.25">
      <c r="A20" s="14" t="s">
        <v>24</v>
      </c>
      <c r="B20" s="50">
        <v>3.9827158196745476</v>
      </c>
      <c r="C20" s="50">
        <v>4.1087542639087795</v>
      </c>
      <c r="D20" s="50">
        <v>4.1090346742773649</v>
      </c>
      <c r="E20" s="50">
        <v>4.2737058729916848</v>
      </c>
      <c r="F20" s="50">
        <v>4.6326141076530583</v>
      </c>
      <c r="G20" s="50">
        <v>4.6459882763861486</v>
      </c>
      <c r="H20" s="50">
        <v>4.5301282122344322</v>
      </c>
      <c r="I20" s="50">
        <v>4.7033953082479298</v>
      </c>
      <c r="J20" s="50">
        <v>5.01</v>
      </c>
      <c r="N20" s="262"/>
    </row>
    <row r="21" spans="1:14" x14ac:dyDescent="0.25">
      <c r="A21" s="12" t="s">
        <v>17</v>
      </c>
      <c r="B21" s="49">
        <v>3.9890373149650662</v>
      </c>
      <c r="C21" s="49">
        <v>4.1351864024640399</v>
      </c>
      <c r="D21" s="49">
        <v>4.128011604955625</v>
      </c>
      <c r="E21" s="49">
        <v>4.3119150589652682</v>
      </c>
      <c r="F21" s="49">
        <v>4.6787634390401065</v>
      </c>
      <c r="G21" s="49">
        <v>4.6905352949092132</v>
      </c>
      <c r="H21" s="49">
        <v>4.5722542880506127</v>
      </c>
      <c r="I21" s="49">
        <v>4.7421925926129003</v>
      </c>
      <c r="J21" s="49">
        <v>5.07</v>
      </c>
      <c r="N21" s="262"/>
    </row>
    <row r="22" spans="1:14" x14ac:dyDescent="0.25">
      <c r="A22" s="10" t="s">
        <v>18</v>
      </c>
      <c r="B22" s="50">
        <v>3.896783251011072</v>
      </c>
      <c r="C22" s="50">
        <v>3.6901687173406619</v>
      </c>
      <c r="D22" s="50">
        <v>3.80521276172448</v>
      </c>
      <c r="E22" s="50">
        <v>3.6798250925953258</v>
      </c>
      <c r="F22" s="50">
        <v>3.9696810015187394</v>
      </c>
      <c r="G22" s="50">
        <v>4.0089088145260581</v>
      </c>
      <c r="H22" s="50">
        <v>3.9421557792313418</v>
      </c>
      <c r="I22" s="50">
        <v>4.1958723183362601</v>
      </c>
      <c r="J22" s="50">
        <v>4.28</v>
      </c>
      <c r="N22" s="262"/>
    </row>
    <row r="23" spans="1:14" ht="16.5" thickBot="1" x14ac:dyDescent="0.3">
      <c r="A23" s="9" t="s">
        <v>19</v>
      </c>
      <c r="B23" s="49">
        <v>4.0177221544179398</v>
      </c>
      <c r="C23" s="49">
        <v>4.1331440961710912</v>
      </c>
      <c r="D23" s="49">
        <v>4.0884992842721246</v>
      </c>
      <c r="E23" s="49">
        <v>4.0211946246294081</v>
      </c>
      <c r="F23" s="49">
        <v>4.24290635078414</v>
      </c>
      <c r="G23" s="49">
        <v>4.0994207085495722</v>
      </c>
      <c r="H23" s="49">
        <v>3.9411315481298956</v>
      </c>
      <c r="I23" s="49">
        <v>4.042196106365374</v>
      </c>
      <c r="J23" s="49">
        <v>3.97</v>
      </c>
      <c r="N23" s="262"/>
    </row>
    <row r="24" spans="1:14" x14ac:dyDescent="0.25">
      <c r="A24" s="7" t="s">
        <v>20</v>
      </c>
      <c r="B24" s="6"/>
      <c r="C24" s="6"/>
      <c r="D24" s="6"/>
      <c r="E24" s="6"/>
      <c r="F24" s="6"/>
      <c r="G24" s="6"/>
      <c r="H24" s="6"/>
      <c r="N24" s="262"/>
    </row>
    <row r="25" spans="1:14" x14ac:dyDescent="0.25">
      <c r="N25" s="262"/>
    </row>
    <row r="26" spans="1:14" x14ac:dyDescent="0.25">
      <c r="B26" s="3"/>
      <c r="C26" s="3"/>
      <c r="D26" s="3"/>
      <c r="E26" s="3"/>
      <c r="F26" s="3"/>
      <c r="G26" s="3"/>
    </row>
    <row r="27" spans="1:14" x14ac:dyDescent="0.25">
      <c r="B27" s="54"/>
      <c r="C27" s="54"/>
      <c r="D27" s="54"/>
      <c r="E27" s="54"/>
      <c r="F27" s="54"/>
      <c r="G27" s="54"/>
    </row>
    <row r="28" spans="1:14" x14ac:dyDescent="0.25">
      <c r="B28" s="3"/>
      <c r="C28" s="3"/>
      <c r="D28" s="3"/>
      <c r="E28" s="3"/>
      <c r="F28" s="3"/>
      <c r="G28" s="3"/>
    </row>
    <row r="29" spans="1:14" x14ac:dyDescent="0.25">
      <c r="B29" s="3"/>
      <c r="C29" s="3"/>
      <c r="D29" s="3"/>
      <c r="E29" s="3"/>
      <c r="F29" s="3"/>
      <c r="G29" s="3"/>
    </row>
    <row r="30" spans="1:14" x14ac:dyDescent="0.25">
      <c r="B30" s="3"/>
      <c r="C30" s="3"/>
      <c r="D30" s="3"/>
      <c r="E30" s="3"/>
      <c r="F30" s="3"/>
      <c r="G30" s="3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A5" workbookViewId="0">
      <selection activeCell="M24" sqref="M24"/>
    </sheetView>
  </sheetViews>
  <sheetFormatPr defaultColWidth="9.140625" defaultRowHeight="15.75" x14ac:dyDescent="0.25"/>
  <cols>
    <col min="1" max="1" width="47.42578125" style="1" customWidth="1"/>
    <col min="2" max="17" width="7.5703125" style="1" customWidth="1"/>
    <col min="18" max="16384" width="9.140625" style="1"/>
  </cols>
  <sheetData>
    <row r="1" spans="1:17" x14ac:dyDescent="0.25">
      <c r="B1" s="28"/>
      <c r="C1" s="28"/>
      <c r="D1" s="28"/>
      <c r="N1" s="27"/>
    </row>
    <row r="3" spans="1:17" x14ac:dyDescent="0.25">
      <c r="A3" s="26" t="s">
        <v>0</v>
      </c>
      <c r="B3" s="26"/>
      <c r="C3" s="26"/>
      <c r="D3" s="26"/>
      <c r="P3" s="24" t="s">
        <v>1</v>
      </c>
    </row>
    <row r="4" spans="1:17" x14ac:dyDescent="0.25">
      <c r="A4" s="25"/>
    </row>
    <row r="5" spans="1:17" x14ac:dyDescent="0.25">
      <c r="A5" s="26" t="s">
        <v>27</v>
      </c>
      <c r="B5" s="26"/>
      <c r="C5" s="26"/>
      <c r="D5" s="26"/>
    </row>
    <row r="6" spans="1:17" x14ac:dyDescent="0.25">
      <c r="A6" s="26" t="s">
        <v>28</v>
      </c>
      <c r="B6" s="55"/>
      <c r="C6" s="55"/>
      <c r="D6" s="55"/>
    </row>
    <row r="7" spans="1:17" x14ac:dyDescent="0.25">
      <c r="A7" s="26" t="s">
        <v>159</v>
      </c>
      <c r="B7" s="26"/>
      <c r="C7" s="26"/>
      <c r="D7" s="26"/>
    </row>
    <row r="8" spans="1:17" ht="16.5" thickBot="1" x14ac:dyDescent="0.3">
      <c r="Q8" s="24" t="s">
        <v>23</v>
      </c>
    </row>
    <row r="9" spans="1:17" s="56" customFormat="1" ht="16.5" thickBot="1" x14ac:dyDescent="0.3">
      <c r="A9" s="22" t="s">
        <v>6</v>
      </c>
      <c r="B9" s="32">
        <v>2003</v>
      </c>
      <c r="C9" s="32">
        <v>2004</v>
      </c>
      <c r="D9" s="32">
        <v>2005</v>
      </c>
      <c r="E9" s="32">
        <v>2006</v>
      </c>
      <c r="F9" s="32">
        <v>2007</v>
      </c>
      <c r="G9" s="32">
        <v>2008</v>
      </c>
      <c r="H9" s="32">
        <v>2009</v>
      </c>
      <c r="I9" s="32">
        <v>2010</v>
      </c>
      <c r="J9" s="32">
        <v>2011</v>
      </c>
      <c r="K9" s="32">
        <v>2012</v>
      </c>
      <c r="L9" s="32">
        <v>2013</v>
      </c>
      <c r="M9" s="32">
        <v>2014</v>
      </c>
      <c r="N9" s="32">
        <v>2015</v>
      </c>
      <c r="O9" s="33">
        <v>2016</v>
      </c>
      <c r="P9" s="230">
        <v>2017</v>
      </c>
      <c r="Q9" s="231">
        <v>2018</v>
      </c>
    </row>
    <row r="10" spans="1:17" x14ac:dyDescent="0.25">
      <c r="A10" s="9" t="s">
        <v>7</v>
      </c>
      <c r="B10" s="57">
        <v>2.1063284730924448</v>
      </c>
      <c r="C10" s="57">
        <v>7.4647714783497188</v>
      </c>
      <c r="D10" s="57">
        <v>1.9729268898910135</v>
      </c>
      <c r="E10" s="57">
        <v>2.6280828032608117</v>
      </c>
      <c r="F10" s="57">
        <v>6.2723275274598089</v>
      </c>
      <c r="G10" s="57">
        <v>1.7437483540312826</v>
      </c>
      <c r="H10" s="57">
        <v>-3.0729187344524789E-2</v>
      </c>
      <c r="I10" s="57">
        <v>5.4</v>
      </c>
      <c r="J10" s="57">
        <v>3.5396618761607712</v>
      </c>
      <c r="K10" s="57">
        <v>1.6718161268011622</v>
      </c>
      <c r="L10" s="57">
        <v>3.4732090695212436</v>
      </c>
      <c r="M10" s="57">
        <v>2.3751039328166357</v>
      </c>
      <c r="N10" s="57">
        <v>-4.2140711749288906</v>
      </c>
      <c r="O10" s="57">
        <v>-1.9937568595447708</v>
      </c>
      <c r="P10" s="57">
        <v>3.9530406419721054</v>
      </c>
      <c r="Q10" s="57">
        <v>3.7385525202709768</v>
      </c>
    </row>
    <row r="11" spans="1:17" x14ac:dyDescent="0.25">
      <c r="A11" s="14" t="s">
        <v>8</v>
      </c>
      <c r="B11" s="58">
        <v>2.3227606014237523</v>
      </c>
      <c r="C11" s="58">
        <v>7.3262694723596411</v>
      </c>
      <c r="D11" s="58">
        <v>1.8837376042157814</v>
      </c>
      <c r="E11" s="58">
        <v>2.391839361607623</v>
      </c>
      <c r="F11" s="58">
        <v>6.0119811841639432</v>
      </c>
      <c r="G11" s="58">
        <v>1.3099858662648671</v>
      </c>
      <c r="H11" s="58">
        <v>-0.21874843931976784</v>
      </c>
      <c r="I11" s="58">
        <v>5.0693044878993447</v>
      </c>
      <c r="J11" s="58">
        <v>3.3275827355572858</v>
      </c>
      <c r="K11" s="58">
        <v>1.4347175507439403</v>
      </c>
      <c r="L11" s="58">
        <v>3.4579207407430204</v>
      </c>
      <c r="M11" s="58">
        <v>2.3490863571534675</v>
      </c>
      <c r="N11" s="58">
        <v>-3.7374628645930272</v>
      </c>
      <c r="O11" s="58">
        <v>-1.2819488667383752</v>
      </c>
      <c r="P11" s="58">
        <v>3.6186763461710996</v>
      </c>
      <c r="Q11" s="58">
        <v>3.4036613068596955</v>
      </c>
    </row>
    <row r="12" spans="1:17" x14ac:dyDescent="0.25">
      <c r="A12" s="12" t="s">
        <v>9</v>
      </c>
      <c r="B12" s="57">
        <v>0.3485967671484218</v>
      </c>
      <c r="C12" s="57">
        <v>7.3840127546691576</v>
      </c>
      <c r="D12" s="57">
        <v>1.2218922218036283</v>
      </c>
      <c r="E12" s="57">
        <v>1.7960875654259922</v>
      </c>
      <c r="F12" s="57">
        <v>6.1378064636031411</v>
      </c>
      <c r="G12" s="57">
        <v>1.3212569333009867</v>
      </c>
      <c r="H12" s="57">
        <v>-0.92323931942847537</v>
      </c>
      <c r="I12" s="57">
        <v>5.6120849115272904</v>
      </c>
      <c r="J12" s="57">
        <v>2.8507254362436356</v>
      </c>
      <c r="K12" s="57">
        <v>1.3794139224219606</v>
      </c>
      <c r="L12" s="57">
        <v>3.1558025783605643</v>
      </c>
      <c r="M12" s="57">
        <v>1.7766954328297686</v>
      </c>
      <c r="N12" s="57">
        <v>-4.4624574460195845</v>
      </c>
      <c r="O12" s="57">
        <v>-2.1725947693390708</v>
      </c>
      <c r="P12" s="57">
        <v>3.6354971870278661</v>
      </c>
      <c r="Q12" s="57"/>
    </row>
    <row r="13" spans="1:17" x14ac:dyDescent="0.25">
      <c r="A13" s="10" t="s">
        <v>10</v>
      </c>
      <c r="B13" s="58">
        <v>-1.4472112189985182</v>
      </c>
      <c r="C13" s="58">
        <v>7.4313855988350923</v>
      </c>
      <c r="D13" s="58">
        <v>0.70202828834800357</v>
      </c>
      <c r="E13" s="58">
        <v>1.3288723134416927</v>
      </c>
      <c r="F13" s="58">
        <v>6.2450979481094322</v>
      </c>
      <c r="G13" s="58">
        <v>1.331004501914407</v>
      </c>
      <c r="H13" s="58">
        <v>-1.5444087159232396</v>
      </c>
      <c r="I13" s="58">
        <v>6.1315048128897729</v>
      </c>
      <c r="J13" s="58">
        <v>2.3659309821023129</v>
      </c>
      <c r="K13" s="58">
        <v>1.3224123839362392</v>
      </c>
      <c r="L13" s="58">
        <v>2.8528252199072597</v>
      </c>
      <c r="M13" s="58">
        <v>1.1907405294367521</v>
      </c>
      <c r="N13" s="58">
        <v>-5.2013617129351104</v>
      </c>
      <c r="O13" s="58">
        <v>-3.0635081059742504</v>
      </c>
      <c r="P13" s="58">
        <v>3.6524463669476432</v>
      </c>
      <c r="Q13" s="58"/>
    </row>
    <row r="14" spans="1:17" ht="16.5" thickBot="1" x14ac:dyDescent="0.3">
      <c r="A14" s="9" t="s">
        <v>11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29"/>
      <c r="Q14" s="57"/>
    </row>
    <row r="15" spans="1:17" x14ac:dyDescent="0.25">
      <c r="A15" s="7" t="s">
        <v>20</v>
      </c>
      <c r="B15" s="7"/>
      <c r="C15" s="7"/>
      <c r="D15" s="7"/>
      <c r="E15" s="7"/>
      <c r="F15" s="7"/>
      <c r="G15" s="7"/>
      <c r="H15" s="7"/>
      <c r="I15" s="7"/>
      <c r="J15" s="6"/>
      <c r="K15" s="6"/>
      <c r="L15" s="6"/>
      <c r="M15" s="6"/>
      <c r="N15" s="6"/>
      <c r="O15" s="6"/>
    </row>
    <row r="16" spans="1:17" x14ac:dyDescent="0.25">
      <c r="A16" s="1" t="s">
        <v>29</v>
      </c>
      <c r="O16" s="258"/>
      <c r="P16" s="258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4" sqref="E4"/>
    </sheetView>
  </sheetViews>
  <sheetFormatPr defaultColWidth="9.140625" defaultRowHeight="15.75" x14ac:dyDescent="0.25"/>
  <cols>
    <col min="1" max="1" width="9.42578125" style="1" customWidth="1"/>
    <col min="2" max="2" width="17.7109375" style="1" customWidth="1"/>
    <col min="3" max="3" width="26.140625" style="1" customWidth="1"/>
    <col min="4" max="5" width="17.7109375" style="1" customWidth="1"/>
    <col min="6" max="7" width="9.140625" style="1"/>
    <col min="8" max="8" width="16.7109375" style="1" customWidth="1"/>
    <col min="9" max="16384" width="9.140625" style="1"/>
  </cols>
  <sheetData>
    <row r="1" spans="1:5" x14ac:dyDescent="0.25">
      <c r="A1" s="26" t="s">
        <v>0</v>
      </c>
      <c r="B1" s="60"/>
      <c r="C1" s="60"/>
      <c r="E1" s="24" t="s">
        <v>1</v>
      </c>
    </row>
    <row r="2" spans="1:5" x14ac:dyDescent="0.25">
      <c r="A2" s="26" t="s">
        <v>30</v>
      </c>
      <c r="B2" s="26"/>
      <c r="C2" s="26"/>
      <c r="D2" s="26"/>
    </row>
    <row r="3" spans="1:5" x14ac:dyDescent="0.25">
      <c r="A3" s="26" t="s">
        <v>31</v>
      </c>
      <c r="B3" s="26"/>
      <c r="C3" s="26"/>
      <c r="D3" s="26"/>
    </row>
    <row r="4" spans="1:5" x14ac:dyDescent="0.25">
      <c r="A4" s="26" t="s">
        <v>4</v>
      </c>
      <c r="B4" s="26"/>
      <c r="C4" s="26"/>
      <c r="D4" s="26"/>
    </row>
    <row r="5" spans="1:5" ht="16.5" thickBot="1" x14ac:dyDescent="0.3">
      <c r="A5" s="61"/>
      <c r="B5" s="60"/>
      <c r="C5" s="60"/>
      <c r="D5" s="60"/>
    </row>
    <row r="6" spans="1:5" s="18" customFormat="1" ht="16.5" thickBot="1" x14ac:dyDescent="0.3">
      <c r="A6" s="246" t="s">
        <v>32</v>
      </c>
      <c r="B6" s="247" t="s">
        <v>33</v>
      </c>
      <c r="C6" s="247"/>
      <c r="D6" s="230" t="s">
        <v>34</v>
      </c>
    </row>
    <row r="7" spans="1:5" s="18" customFormat="1" ht="16.5" thickBot="1" x14ac:dyDescent="0.3">
      <c r="A7" s="246"/>
      <c r="B7" s="62" t="s">
        <v>35</v>
      </c>
      <c r="C7" s="63"/>
      <c r="D7" s="62" t="s">
        <v>35</v>
      </c>
    </row>
    <row r="8" spans="1:5" s="18" customFormat="1" ht="32.25" thickBot="1" x14ac:dyDescent="0.3">
      <c r="A8" s="246"/>
      <c r="B8" s="64" t="s">
        <v>36</v>
      </c>
      <c r="C8" s="62" t="s">
        <v>37</v>
      </c>
      <c r="D8" s="62" t="s">
        <v>38</v>
      </c>
    </row>
    <row r="9" spans="1:5" ht="18.75" x14ac:dyDescent="0.3">
      <c r="A9" s="65">
        <v>2010</v>
      </c>
      <c r="B9" s="223">
        <v>153726.00738580531</v>
      </c>
      <c r="C9" s="66">
        <v>5.4492570435807464</v>
      </c>
      <c r="D9" s="199">
        <v>24597</v>
      </c>
    </row>
    <row r="10" spans="1:5" ht="18.75" x14ac:dyDescent="0.3">
      <c r="A10" s="67">
        <v>2011</v>
      </c>
      <c r="B10" s="224">
        <v>174068.32173575234</v>
      </c>
      <c r="C10" s="68">
        <v>3.5396618761607934</v>
      </c>
      <c r="D10" s="200">
        <v>27555</v>
      </c>
      <c r="E10" s="5"/>
    </row>
    <row r="11" spans="1:5" ht="18.75" x14ac:dyDescent="0.3">
      <c r="A11" s="65">
        <v>2012</v>
      </c>
      <c r="B11" s="223">
        <v>191794.65214212588</v>
      </c>
      <c r="C11" s="66">
        <v>1.6718161268011622</v>
      </c>
      <c r="D11" s="199">
        <v>30046</v>
      </c>
    </row>
    <row r="12" spans="1:5" ht="18.75" x14ac:dyDescent="0.3">
      <c r="A12" s="67">
        <v>2013</v>
      </c>
      <c r="B12" s="224">
        <v>214512.24156971372</v>
      </c>
      <c r="C12" s="68">
        <v>3.4732090695212214</v>
      </c>
      <c r="D12" s="200">
        <v>32334</v>
      </c>
    </row>
    <row r="13" spans="1:5" ht="18.75" x14ac:dyDescent="0.3">
      <c r="A13" s="65">
        <v>2014</v>
      </c>
      <c r="B13" s="223">
        <v>242553.37086116156</v>
      </c>
      <c r="C13" s="66">
        <v>2.3751039328166357</v>
      </c>
      <c r="D13" s="199">
        <v>36056</v>
      </c>
    </row>
    <row r="14" spans="1:5" ht="18.75" x14ac:dyDescent="0.3">
      <c r="A14" s="67">
        <v>2015</v>
      </c>
      <c r="B14" s="224">
        <v>249079.642278969</v>
      </c>
      <c r="C14" s="68">
        <v>-4.2140711749289128</v>
      </c>
      <c r="D14" s="200">
        <v>36526</v>
      </c>
    </row>
    <row r="15" spans="1:5" ht="18.75" x14ac:dyDescent="0.3">
      <c r="A15" s="65">
        <v>2016</v>
      </c>
      <c r="B15" s="223">
        <v>256754.66852956699</v>
      </c>
      <c r="C15" s="66">
        <v>-2.0256524008067434</v>
      </c>
      <c r="D15" s="199">
        <v>37154</v>
      </c>
    </row>
    <row r="16" spans="1:5" ht="18.75" x14ac:dyDescent="0.3">
      <c r="A16" s="67">
        <v>2017</v>
      </c>
      <c r="B16" s="224">
        <v>277191.96084400726</v>
      </c>
      <c r="C16" s="68">
        <v>3.9530406419721054</v>
      </c>
      <c r="D16" s="46">
        <v>39603</v>
      </c>
    </row>
    <row r="17" spans="1:4" ht="18.75" x14ac:dyDescent="0.3">
      <c r="A17" s="65">
        <v>2018</v>
      </c>
      <c r="B17" s="223">
        <v>298227.09004340501</v>
      </c>
      <c r="C17" s="66">
        <v>3.7385525202709768</v>
      </c>
      <c r="D17" s="199">
        <v>42149</v>
      </c>
    </row>
    <row r="18" spans="1:4" ht="18.75" x14ac:dyDescent="0.3">
      <c r="A18" s="221" t="s">
        <v>39</v>
      </c>
      <c r="B18" s="46"/>
      <c r="C18" s="69"/>
      <c r="D18" s="222"/>
    </row>
    <row r="19" spans="1:4" x14ac:dyDescent="0.25">
      <c r="B19" s="69"/>
    </row>
  </sheetData>
  <mergeCells count="2">
    <mergeCell ref="A6:A8"/>
    <mergeCell ref="B6:C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opLeftCell="E7" workbookViewId="0">
      <selection activeCell="R33" sqref="R33"/>
    </sheetView>
  </sheetViews>
  <sheetFormatPr defaultColWidth="9.140625" defaultRowHeight="15.75" x14ac:dyDescent="0.25"/>
  <cols>
    <col min="1" max="1" width="86.7109375" style="1" customWidth="1"/>
    <col min="2" max="16" width="10.7109375" style="1" customWidth="1"/>
    <col min="17" max="18" width="9.85546875" style="1" bestFit="1" customWidth="1"/>
    <col min="19" max="16384" width="9.140625" style="1"/>
  </cols>
  <sheetData>
    <row r="1" spans="1:22" ht="15" customHeight="1" x14ac:dyDescent="0.25">
      <c r="A1" s="70"/>
      <c r="B1" s="71"/>
      <c r="C1" s="71"/>
      <c r="D1" s="71"/>
      <c r="E1" s="71"/>
      <c r="F1" s="71"/>
      <c r="G1" s="71"/>
      <c r="O1" s="47"/>
      <c r="P1" s="47"/>
    </row>
    <row r="2" spans="1:22" ht="15" customHeight="1" x14ac:dyDescent="0.25">
      <c r="A2" s="23"/>
    </row>
    <row r="3" spans="1:22" ht="15" customHeight="1" x14ac:dyDescent="0.25">
      <c r="A3" s="16" t="s">
        <v>0</v>
      </c>
      <c r="R3" s="24" t="s">
        <v>40</v>
      </c>
    </row>
    <row r="4" spans="1:22" ht="15" customHeight="1" x14ac:dyDescent="0.25">
      <c r="A4" s="16"/>
    </row>
    <row r="5" spans="1:22" ht="15" customHeight="1" x14ac:dyDescent="0.25">
      <c r="A5" s="16" t="s">
        <v>41</v>
      </c>
    </row>
    <row r="6" spans="1:22" ht="15" customHeight="1" x14ac:dyDescent="0.25">
      <c r="A6" s="16" t="s">
        <v>42</v>
      </c>
    </row>
    <row r="7" spans="1:22" ht="15" customHeight="1" x14ac:dyDescent="0.25">
      <c r="A7" s="16" t="s">
        <v>87</v>
      </c>
    </row>
    <row r="8" spans="1:22" ht="15" customHeight="1" thickBot="1" x14ac:dyDescent="0.3">
      <c r="A8" s="23"/>
      <c r="O8" s="47"/>
      <c r="R8" s="47" t="s">
        <v>43</v>
      </c>
    </row>
    <row r="9" spans="1:22" s="18" customFormat="1" ht="40.5" customHeight="1" thickBot="1" x14ac:dyDescent="0.3">
      <c r="A9" s="72" t="s">
        <v>44</v>
      </c>
      <c r="B9" s="73">
        <v>2002</v>
      </c>
      <c r="C9" s="73">
        <v>2003</v>
      </c>
      <c r="D9" s="73">
        <v>2004</v>
      </c>
      <c r="E9" s="73">
        <v>2005</v>
      </c>
      <c r="F9" s="73">
        <v>2006</v>
      </c>
      <c r="G9" s="73">
        <v>2007</v>
      </c>
      <c r="H9" s="73">
        <v>2008</v>
      </c>
      <c r="I9" s="73">
        <v>2009</v>
      </c>
      <c r="J9" s="73">
        <v>2010</v>
      </c>
      <c r="K9" s="73">
        <v>2011</v>
      </c>
      <c r="L9" s="73">
        <v>2012</v>
      </c>
      <c r="M9" s="73">
        <v>2013</v>
      </c>
      <c r="N9" s="73">
        <v>2014</v>
      </c>
      <c r="O9" s="73">
        <v>2015</v>
      </c>
      <c r="P9" s="74">
        <v>2016</v>
      </c>
      <c r="Q9" s="73">
        <v>2017</v>
      </c>
      <c r="R9" s="73">
        <v>2018</v>
      </c>
    </row>
    <row r="10" spans="1:22" s="26" customFormat="1" ht="20.100000000000001" customHeight="1" x14ac:dyDescent="0.25">
      <c r="A10" s="75" t="s">
        <v>45</v>
      </c>
      <c r="B10" s="76">
        <v>99400.998073180803</v>
      </c>
      <c r="C10" s="76">
        <v>123166.98768685863</v>
      </c>
      <c r="D10" s="76">
        <v>145925.75829642665</v>
      </c>
      <c r="E10" s="76">
        <v>159539.15470760668</v>
      </c>
      <c r="F10" s="76">
        <v>170878.63850538319</v>
      </c>
      <c r="G10" s="76">
        <v>192989.09434678522</v>
      </c>
      <c r="H10" s="76">
        <v>222065.82602151792</v>
      </c>
      <c r="I10" s="76">
        <v>227570.05667015541</v>
      </c>
      <c r="J10" s="76">
        <v>258803.20533893554</v>
      </c>
      <c r="K10" s="76">
        <v>289512.47397088725</v>
      </c>
      <c r="L10" s="76">
        <v>323645.01973256393</v>
      </c>
      <c r="M10" s="76">
        <v>357754.02590708761</v>
      </c>
      <c r="N10" s="76">
        <v>405808.68654638738</v>
      </c>
      <c r="O10" s="76">
        <v>419277.90402294428</v>
      </c>
      <c r="P10" s="76">
        <v>434176.15172358998</v>
      </c>
      <c r="Q10" s="76">
        <v>466751.52776644466</v>
      </c>
      <c r="R10" s="76">
        <v>509338.74678529182</v>
      </c>
      <c r="S10" s="259"/>
      <c r="T10" s="18"/>
      <c r="U10" s="18"/>
    </row>
    <row r="11" spans="1:22" s="26" customFormat="1" ht="20.100000000000001" customHeight="1" x14ac:dyDescent="0.25">
      <c r="A11" s="16" t="s">
        <v>46</v>
      </c>
      <c r="B11" s="77">
        <v>7363.9555699887997</v>
      </c>
      <c r="C11" s="77">
        <v>9417.1888853441997</v>
      </c>
      <c r="D11" s="77">
        <v>10115.86671871</v>
      </c>
      <c r="E11" s="77">
        <v>10085.674322219998</v>
      </c>
      <c r="F11" s="77">
        <v>10097.548002881</v>
      </c>
      <c r="G11" s="77">
        <v>11485.754905724001</v>
      </c>
      <c r="H11" s="77">
        <v>14192.651137559</v>
      </c>
      <c r="I11" s="77">
        <v>13994.887875962999</v>
      </c>
      <c r="J11" s="77">
        <v>14349.280940280161</v>
      </c>
      <c r="K11" s="77">
        <v>15220.821444859039</v>
      </c>
      <c r="L11" s="77">
        <v>15568.41630873879</v>
      </c>
      <c r="M11" s="77">
        <v>19071.881476195722</v>
      </c>
      <c r="N11" s="77">
        <v>20207.304281092398</v>
      </c>
      <c r="O11" s="77">
        <v>21164.057287125408</v>
      </c>
      <c r="P11" s="77">
        <v>24396.125911648011</v>
      </c>
      <c r="Q11" s="77">
        <v>23887.951235621782</v>
      </c>
      <c r="R11" s="77">
        <f>SUM(R12:R14)</f>
        <v>23854.07236050392</v>
      </c>
      <c r="T11" s="18"/>
      <c r="U11" s="18"/>
      <c r="V11" s="264"/>
    </row>
    <row r="12" spans="1:22" ht="20.100000000000001" customHeight="1" x14ac:dyDescent="0.25">
      <c r="A12" s="12" t="s">
        <v>47</v>
      </c>
      <c r="B12" s="78" t="s">
        <v>48</v>
      </c>
      <c r="C12" s="78" t="s">
        <v>48</v>
      </c>
      <c r="D12" s="78" t="s">
        <v>48</v>
      </c>
      <c r="E12" s="78" t="s">
        <v>48</v>
      </c>
      <c r="F12" s="78" t="s">
        <v>48</v>
      </c>
      <c r="G12" s="78" t="s">
        <v>48</v>
      </c>
      <c r="H12" s="78" t="s">
        <v>48</v>
      </c>
      <c r="I12" s="78" t="s">
        <v>48</v>
      </c>
      <c r="J12" s="78" t="s">
        <v>48</v>
      </c>
      <c r="K12" s="78" t="s">
        <v>48</v>
      </c>
      <c r="L12" s="78" t="s">
        <v>48</v>
      </c>
      <c r="M12" s="78" t="s">
        <v>48</v>
      </c>
      <c r="N12" s="78" t="s">
        <v>48</v>
      </c>
      <c r="O12" s="78" t="s">
        <v>48</v>
      </c>
      <c r="P12" s="78" t="s">
        <v>48</v>
      </c>
      <c r="Q12" s="81">
        <v>10963.59386213072</v>
      </c>
      <c r="R12" s="81">
        <v>11080.910167291669</v>
      </c>
      <c r="T12" s="18"/>
      <c r="U12" s="18"/>
      <c r="V12" s="264"/>
    </row>
    <row r="13" spans="1:22" ht="20.100000000000001" customHeight="1" x14ac:dyDescent="0.25">
      <c r="A13" s="10" t="s">
        <v>49</v>
      </c>
      <c r="B13" s="79" t="s">
        <v>48</v>
      </c>
      <c r="C13" s="79" t="s">
        <v>48</v>
      </c>
      <c r="D13" s="79" t="s">
        <v>48</v>
      </c>
      <c r="E13" s="79" t="s">
        <v>48</v>
      </c>
      <c r="F13" s="79" t="s">
        <v>48</v>
      </c>
      <c r="G13" s="79" t="s">
        <v>48</v>
      </c>
      <c r="H13" s="79" t="s">
        <v>48</v>
      </c>
      <c r="I13" s="79" t="s">
        <v>48</v>
      </c>
      <c r="J13" s="79" t="s">
        <v>48</v>
      </c>
      <c r="K13" s="79" t="s">
        <v>48</v>
      </c>
      <c r="L13" s="79" t="s">
        <v>48</v>
      </c>
      <c r="M13" s="79" t="s">
        <v>48</v>
      </c>
      <c r="N13" s="79" t="s">
        <v>48</v>
      </c>
      <c r="O13" s="79" t="s">
        <v>48</v>
      </c>
      <c r="P13" s="79" t="s">
        <v>48</v>
      </c>
      <c r="Q13" s="82">
        <v>10155.261591934621</v>
      </c>
      <c r="R13" s="82">
        <v>10182.388177623989</v>
      </c>
      <c r="T13" s="18"/>
      <c r="U13" s="18"/>
      <c r="V13" s="264"/>
    </row>
    <row r="14" spans="1:22" ht="20.100000000000001" customHeight="1" x14ac:dyDescent="0.25">
      <c r="A14" s="12" t="s">
        <v>50</v>
      </c>
      <c r="B14" s="78" t="s">
        <v>48</v>
      </c>
      <c r="C14" s="78" t="s">
        <v>48</v>
      </c>
      <c r="D14" s="78" t="s">
        <v>48</v>
      </c>
      <c r="E14" s="78" t="s">
        <v>48</v>
      </c>
      <c r="F14" s="78" t="s">
        <v>48</v>
      </c>
      <c r="G14" s="78" t="s">
        <v>48</v>
      </c>
      <c r="H14" s="78" t="s">
        <v>48</v>
      </c>
      <c r="I14" s="78" t="s">
        <v>48</v>
      </c>
      <c r="J14" s="78" t="s">
        <v>48</v>
      </c>
      <c r="K14" s="78" t="s">
        <v>48</v>
      </c>
      <c r="L14" s="78" t="s">
        <v>48</v>
      </c>
      <c r="M14" s="78" t="s">
        <v>48</v>
      </c>
      <c r="N14" s="78" t="s">
        <v>48</v>
      </c>
      <c r="O14" s="78" t="s">
        <v>48</v>
      </c>
      <c r="P14" s="78" t="s">
        <v>48</v>
      </c>
      <c r="Q14" s="81">
        <v>2769.0957815564398</v>
      </c>
      <c r="R14" s="81">
        <v>2590.7740155882602</v>
      </c>
    </row>
    <row r="15" spans="1:22" s="26" customFormat="1" ht="20.100000000000001" customHeight="1" x14ac:dyDescent="0.25">
      <c r="A15" s="16" t="s">
        <v>51</v>
      </c>
      <c r="B15" s="80">
        <f t="shared" ref="B15:Q15" si="0">SUM(B16:B19)</f>
        <v>48306.7953534521</v>
      </c>
      <c r="C15" s="80">
        <f t="shared" si="0"/>
        <v>60782.796153676427</v>
      </c>
      <c r="D15" s="80">
        <f t="shared" si="0"/>
        <v>76859.524559382538</v>
      </c>
      <c r="E15" s="80">
        <f t="shared" si="0"/>
        <v>81221.452619128002</v>
      </c>
      <c r="F15" s="80">
        <f t="shared" si="0"/>
        <v>85948.567858107985</v>
      </c>
      <c r="G15" s="80">
        <f t="shared" si="0"/>
        <v>100194.82089898962</v>
      </c>
      <c r="H15" s="80">
        <f t="shared" si="0"/>
        <v>113062.60127983931</v>
      </c>
      <c r="I15" s="80">
        <f t="shared" si="0"/>
        <v>108656.79040867899</v>
      </c>
      <c r="J15" s="80">
        <f t="shared" si="0"/>
        <v>126357.10648551238</v>
      </c>
      <c r="K15" s="80">
        <f t="shared" si="0"/>
        <v>141186.83897282279</v>
      </c>
      <c r="L15" s="80">
        <f t="shared" si="0"/>
        <v>155738.82660247912</v>
      </c>
      <c r="M15" s="80">
        <f t="shared" si="0"/>
        <v>168559.05747298495</v>
      </c>
      <c r="N15" s="80">
        <f t="shared" si="0"/>
        <v>188431.47618343297</v>
      </c>
      <c r="O15" s="80">
        <f t="shared" si="0"/>
        <v>189099.38874856787</v>
      </c>
      <c r="P15" s="80">
        <f t="shared" si="0"/>
        <v>191027.10441303108</v>
      </c>
      <c r="Q15" s="80">
        <f t="shared" si="0"/>
        <v>203569.79885471251</v>
      </c>
      <c r="R15" s="80">
        <f>SUM(R16:R19)</f>
        <v>223099.68797962068</v>
      </c>
    </row>
    <row r="16" spans="1:22" ht="20.100000000000001" customHeight="1" x14ac:dyDescent="0.25">
      <c r="A16" s="12" t="s">
        <v>52</v>
      </c>
      <c r="B16" s="81">
        <v>488.29769234039998</v>
      </c>
      <c r="C16" s="81">
        <v>525.18201008522999</v>
      </c>
      <c r="D16" s="81">
        <v>722.54304427953991</v>
      </c>
      <c r="E16" s="81">
        <v>725.25728234190001</v>
      </c>
      <c r="F16" s="81">
        <v>882.47051393668994</v>
      </c>
      <c r="G16" s="81">
        <v>904.65244545982</v>
      </c>
      <c r="H16" s="81">
        <v>1242.5129179485</v>
      </c>
      <c r="I16" s="81">
        <v>1122.4761601916</v>
      </c>
      <c r="J16" s="81">
        <v>1258.3478526479198</v>
      </c>
      <c r="K16" s="81">
        <v>1354.2693238607901</v>
      </c>
      <c r="L16" s="81">
        <v>1493.18565032169</v>
      </c>
      <c r="M16" s="81">
        <v>1872.8909530206101</v>
      </c>
      <c r="N16" s="81">
        <v>2082.48962302673</v>
      </c>
      <c r="O16" s="81">
        <v>1932.67846678357</v>
      </c>
      <c r="P16" s="81">
        <v>1697.4374914493201</v>
      </c>
      <c r="Q16" s="81">
        <v>1777.61043692309</v>
      </c>
      <c r="R16" s="81">
        <v>1933.8915369193201</v>
      </c>
    </row>
    <row r="17" spans="1:19" ht="20.100000000000001" customHeight="1" x14ac:dyDescent="0.25">
      <c r="A17" s="10" t="s">
        <v>53</v>
      </c>
      <c r="B17" s="82">
        <v>38201.29820017</v>
      </c>
      <c r="C17" s="82">
        <v>48166.689761027003</v>
      </c>
      <c r="D17" s="82">
        <v>62207.749980683999</v>
      </c>
      <c r="E17" s="82">
        <v>65933.382515021003</v>
      </c>
      <c r="F17" s="82">
        <v>69800.729322172003</v>
      </c>
      <c r="G17" s="82">
        <v>77755.031467619003</v>
      </c>
      <c r="H17" s="82">
        <v>90628.41797868401</v>
      </c>
      <c r="I17" s="82">
        <v>84803.642438046998</v>
      </c>
      <c r="J17" s="82">
        <v>96145.330537698595</v>
      </c>
      <c r="K17" s="82">
        <v>108326.27777176458</v>
      </c>
      <c r="L17" s="82">
        <v>118695.44705115535</v>
      </c>
      <c r="M17" s="82">
        <v>130639.58190173027</v>
      </c>
      <c r="N17" s="82">
        <v>145594.51297228926</v>
      </c>
      <c r="O17" s="82">
        <v>144993.9785600754</v>
      </c>
      <c r="P17" s="82">
        <v>147630.72280765884</v>
      </c>
      <c r="Q17" s="82">
        <v>157283.74544568468</v>
      </c>
      <c r="R17" s="82">
        <v>176874.69618411415</v>
      </c>
    </row>
    <row r="18" spans="1:19" ht="20.100000000000001" customHeight="1" x14ac:dyDescent="0.25">
      <c r="A18" s="12" t="s">
        <v>54</v>
      </c>
      <c r="B18" s="81">
        <v>3469.0915658667</v>
      </c>
      <c r="C18" s="81">
        <v>4192.1146271531998</v>
      </c>
      <c r="D18" s="81">
        <v>5344.7567305527</v>
      </c>
      <c r="E18" s="81">
        <v>5580.9897270073006</v>
      </c>
      <c r="F18" s="81">
        <v>5363.2422255240999</v>
      </c>
      <c r="G18" s="81">
        <v>6758.6274104158001</v>
      </c>
      <c r="H18" s="81">
        <v>7410.1965679927998</v>
      </c>
      <c r="I18" s="81">
        <v>6766.6142794473999</v>
      </c>
      <c r="J18" s="81">
        <v>8212.0565218274805</v>
      </c>
      <c r="K18" s="81">
        <v>8956.0661694966784</v>
      </c>
      <c r="L18" s="81">
        <v>9481.4032841390308</v>
      </c>
      <c r="M18" s="81">
        <v>9908.4817299685892</v>
      </c>
      <c r="N18" s="81">
        <v>12033.43670484456</v>
      </c>
      <c r="O18" s="81">
        <v>12322.674091413941</v>
      </c>
      <c r="P18" s="81">
        <v>11957.228825780689</v>
      </c>
      <c r="Q18" s="81">
        <v>13335.838516160709</v>
      </c>
      <c r="R18" s="81">
        <v>14608.23325706634</v>
      </c>
    </row>
    <row r="19" spans="1:19" ht="20.100000000000001" customHeight="1" x14ac:dyDescent="0.25">
      <c r="A19" s="10" t="s">
        <v>55</v>
      </c>
      <c r="B19" s="82">
        <v>6148.1078950749998</v>
      </c>
      <c r="C19" s="82">
        <v>7898.809755411</v>
      </c>
      <c r="D19" s="82">
        <v>8584.4748038663001</v>
      </c>
      <c r="E19" s="82">
        <v>8981.8230947577995</v>
      </c>
      <c r="F19" s="82">
        <v>9902.1257964752003</v>
      </c>
      <c r="G19" s="82">
        <v>14776.509575495002</v>
      </c>
      <c r="H19" s="82">
        <v>13781.473815214</v>
      </c>
      <c r="I19" s="82">
        <v>15964.057530993001</v>
      </c>
      <c r="J19" s="82">
        <v>20741.371573338391</v>
      </c>
      <c r="K19" s="82">
        <v>22550.225707700749</v>
      </c>
      <c r="L19" s="82">
        <v>26068.790616863047</v>
      </c>
      <c r="M19" s="82">
        <v>26138.102888265468</v>
      </c>
      <c r="N19" s="82">
        <v>28721.03688327242</v>
      </c>
      <c r="O19" s="82">
        <v>29850.057630294959</v>
      </c>
      <c r="P19" s="82">
        <v>29741.71528814223</v>
      </c>
      <c r="Q19" s="82">
        <v>31172.604455944031</v>
      </c>
      <c r="R19" s="82">
        <v>29682.86700152087</v>
      </c>
    </row>
    <row r="20" spans="1:19" s="26" customFormat="1" ht="20.100000000000001" customHeight="1" x14ac:dyDescent="0.25">
      <c r="A20" s="83" t="s">
        <v>56</v>
      </c>
      <c r="B20" s="84">
        <f t="shared" ref="B20:Q20" si="1">SUM(B21:B30)</f>
        <v>43730.247149739909</v>
      </c>
      <c r="C20" s="84">
        <f t="shared" si="1"/>
        <v>52967.002647838002</v>
      </c>
      <c r="D20" s="84">
        <f t="shared" si="1"/>
        <v>58950.367018334102</v>
      </c>
      <c r="E20" s="84">
        <f t="shared" si="1"/>
        <v>68232.027766258703</v>
      </c>
      <c r="F20" s="84">
        <f t="shared" si="1"/>
        <v>74832.522644394208</v>
      </c>
      <c r="G20" s="84">
        <f t="shared" si="1"/>
        <v>81308.518542071601</v>
      </c>
      <c r="H20" s="84">
        <f t="shared" si="1"/>
        <v>94810.573604119592</v>
      </c>
      <c r="I20" s="84">
        <f t="shared" si="1"/>
        <v>104918.3783855134</v>
      </c>
      <c r="J20" s="84">
        <f t="shared" si="1"/>
        <v>118096.81791314299</v>
      </c>
      <c r="K20" s="84">
        <f t="shared" si="1"/>
        <v>133104.81355320543</v>
      </c>
      <c r="L20" s="84">
        <f t="shared" si="1"/>
        <v>152337.77682134599</v>
      </c>
      <c r="M20" s="84">
        <f t="shared" si="1"/>
        <v>170123.0869579069</v>
      </c>
      <c r="N20" s="84">
        <f t="shared" si="1"/>
        <v>197169.90608186202</v>
      </c>
      <c r="O20" s="84">
        <f t="shared" si="1"/>
        <v>209014.45798725102</v>
      </c>
      <c r="P20" s="84">
        <f t="shared" si="1"/>
        <v>218752.92139891087</v>
      </c>
      <c r="Q20" s="84">
        <f>SUM(Q21:Q31)</f>
        <v>239293.77767611033</v>
      </c>
      <c r="R20" s="84">
        <f>SUM(R21:R31)</f>
        <v>262384.98644516722</v>
      </c>
    </row>
    <row r="21" spans="1:19" ht="20.100000000000001" customHeight="1" x14ac:dyDescent="0.25">
      <c r="A21" s="10" t="s">
        <v>57</v>
      </c>
      <c r="B21" s="82">
        <v>6851.6683822228006</v>
      </c>
      <c r="C21" s="82">
        <v>9882.6068697746996</v>
      </c>
      <c r="D21" s="82">
        <v>11946.476075443001</v>
      </c>
      <c r="E21" s="82">
        <v>15373.698926801</v>
      </c>
      <c r="F21" s="82">
        <v>17268.547889998001</v>
      </c>
      <c r="G21" s="82">
        <v>18562.999295633999</v>
      </c>
      <c r="H21" s="82">
        <v>23664.155303582</v>
      </c>
      <c r="I21" s="82">
        <v>26586.560656236001</v>
      </c>
      <c r="J21" s="82">
        <v>29661.749075352982</v>
      </c>
      <c r="K21" s="82">
        <v>33899.77451634669</v>
      </c>
      <c r="L21" s="82">
        <v>39315.310296658085</v>
      </c>
      <c r="M21" s="82">
        <v>43158.564948811683</v>
      </c>
      <c r="N21" s="82">
        <v>50617.917872165039</v>
      </c>
      <c r="O21" s="82">
        <v>53460.936741599086</v>
      </c>
      <c r="P21" s="82">
        <v>54486.396033171601</v>
      </c>
      <c r="Q21" s="82">
        <v>61080.595982080362</v>
      </c>
      <c r="R21" s="82">
        <v>66588.841587682182</v>
      </c>
    </row>
    <row r="22" spans="1:19" ht="20.100000000000001" customHeight="1" x14ac:dyDescent="0.25">
      <c r="A22" s="12" t="s">
        <v>58</v>
      </c>
      <c r="B22" s="81">
        <v>4744.9856970346</v>
      </c>
      <c r="C22" s="81">
        <v>6658.6523818900996</v>
      </c>
      <c r="D22" s="81">
        <v>6875.8553075143991</v>
      </c>
      <c r="E22" s="81">
        <v>8358.5556101306993</v>
      </c>
      <c r="F22" s="81">
        <v>8060.2529032594002</v>
      </c>
      <c r="G22" s="81">
        <v>8533.722295277501</v>
      </c>
      <c r="H22" s="81">
        <v>10088.626603899</v>
      </c>
      <c r="I22" s="81">
        <v>11317.571347061999</v>
      </c>
      <c r="J22" s="81">
        <v>12553.638252388069</v>
      </c>
      <c r="K22" s="81">
        <v>13582.110351253072</v>
      </c>
      <c r="L22" s="81">
        <v>16021.26706594178</v>
      </c>
      <c r="M22" s="81">
        <v>18194.417403709871</v>
      </c>
      <c r="N22" s="81">
        <v>21083.991531209889</v>
      </c>
      <c r="O22" s="81">
        <v>21252.823617272781</v>
      </c>
      <c r="P22" s="81">
        <v>22240.221600364588</v>
      </c>
      <c r="Q22" s="81">
        <v>26576.213129705859</v>
      </c>
      <c r="R22" s="81">
        <v>31291.832904772131</v>
      </c>
    </row>
    <row r="23" spans="1:19" ht="20.100000000000001" customHeight="1" x14ac:dyDescent="0.25">
      <c r="A23" s="10" t="s">
        <v>59</v>
      </c>
      <c r="B23" s="82">
        <v>2492.0019251396998</v>
      </c>
      <c r="C23" s="82">
        <v>2875.7461782608998</v>
      </c>
      <c r="D23" s="82">
        <v>2636.9903477051002</v>
      </c>
      <c r="E23" s="82">
        <v>2514.3945982355999</v>
      </c>
      <c r="F23" s="82">
        <v>3194.2940772520001</v>
      </c>
      <c r="G23" s="82">
        <v>3785.1731326910999</v>
      </c>
      <c r="H23" s="82">
        <v>3929.5000453614998</v>
      </c>
      <c r="I23" s="82">
        <v>3772.8994494822996</v>
      </c>
      <c r="J23" s="82">
        <v>4599.9672065607992</v>
      </c>
      <c r="K23" s="82">
        <v>6069.0278449977995</v>
      </c>
      <c r="L23" s="82">
        <v>7976.61252625624</v>
      </c>
      <c r="M23" s="82">
        <v>8890.0181740035587</v>
      </c>
      <c r="N23" s="82">
        <v>9292.1235810168582</v>
      </c>
      <c r="O23" s="82">
        <v>9647.3415680995095</v>
      </c>
      <c r="P23" s="82">
        <v>9905.043334988939</v>
      </c>
      <c r="Q23" s="82">
        <v>10242.87205013339</v>
      </c>
      <c r="R23" s="82">
        <v>12290.301678539499</v>
      </c>
    </row>
    <row r="24" spans="1:19" ht="20.100000000000001" customHeight="1" x14ac:dyDescent="0.25">
      <c r="A24" s="12" t="s">
        <v>60</v>
      </c>
      <c r="B24" s="81">
        <v>2685.2140801525998</v>
      </c>
      <c r="C24" s="81">
        <v>3231.0718313470998</v>
      </c>
      <c r="D24" s="81">
        <v>3629.1651959352998</v>
      </c>
      <c r="E24" s="81">
        <v>4219.3433462951998</v>
      </c>
      <c r="F24" s="81">
        <v>4382.4462092483</v>
      </c>
      <c r="G24" s="81">
        <v>4903.8863195920003</v>
      </c>
      <c r="H24" s="81">
        <v>5358.5583793192</v>
      </c>
      <c r="I24" s="81">
        <v>5815.6349462939997</v>
      </c>
      <c r="J24" s="81">
        <v>5433.1123527641494</v>
      </c>
      <c r="K24" s="81">
        <v>6095.8708877169202</v>
      </c>
      <c r="L24" s="81">
        <v>7214.5931743989695</v>
      </c>
      <c r="M24" s="81">
        <v>7048.3902487027099</v>
      </c>
      <c r="N24" s="81">
        <v>9921.8331923942205</v>
      </c>
      <c r="O24" s="81">
        <v>10873.43812440554</v>
      </c>
      <c r="P24" s="81">
        <v>10845.3476180943</v>
      </c>
      <c r="Q24" s="81">
        <v>11724.644998694901</v>
      </c>
      <c r="R24" s="81">
        <v>12446.65703730353</v>
      </c>
    </row>
    <row r="25" spans="1:19" ht="20.100000000000001" customHeight="1" x14ac:dyDescent="0.25">
      <c r="A25" s="10" t="s">
        <v>61</v>
      </c>
      <c r="B25" s="82">
        <v>2906.8064588653997</v>
      </c>
      <c r="C25" s="82">
        <v>2734.2722663970999</v>
      </c>
      <c r="D25" s="82">
        <v>3088.0830264794999</v>
      </c>
      <c r="E25" s="82">
        <v>3602.4930025535</v>
      </c>
      <c r="F25" s="82">
        <v>4223.1884431356002</v>
      </c>
      <c r="G25" s="82">
        <v>4775.4548540237001</v>
      </c>
      <c r="H25" s="82">
        <v>5147.5789294760998</v>
      </c>
      <c r="I25" s="82">
        <v>5790.1854909765998</v>
      </c>
      <c r="J25" s="82">
        <v>6919.1505580140893</v>
      </c>
      <c r="K25" s="82">
        <v>8093.2082902136699</v>
      </c>
      <c r="L25" s="82">
        <v>9094.8290392142389</v>
      </c>
      <c r="M25" s="82">
        <v>10040.51073458817</v>
      </c>
      <c r="N25" s="82">
        <v>11913.411731069709</v>
      </c>
      <c r="O25" s="82">
        <v>12911.536720996559</v>
      </c>
      <c r="P25" s="82">
        <v>14212.659706342391</v>
      </c>
      <c r="Q25" s="82">
        <v>14423.534046023331</v>
      </c>
      <c r="R25" s="82">
        <v>15191.94584956584</v>
      </c>
    </row>
    <row r="26" spans="1:19" ht="20.100000000000001" customHeight="1" x14ac:dyDescent="0.25">
      <c r="A26" s="12" t="s">
        <v>62</v>
      </c>
      <c r="B26" s="81">
        <v>6068.8555301618007</v>
      </c>
      <c r="C26" s="81">
        <v>6651.3339440783002</v>
      </c>
      <c r="D26" s="81">
        <v>7163.1326688444997</v>
      </c>
      <c r="E26" s="81">
        <v>8219.7050801531004</v>
      </c>
      <c r="F26" s="81">
        <v>8516.5152097685004</v>
      </c>
      <c r="G26" s="81">
        <v>10130.812983895001</v>
      </c>
      <c r="H26" s="81">
        <v>10628.459334499999</v>
      </c>
      <c r="I26" s="81">
        <v>12224.321608425</v>
      </c>
      <c r="J26" s="81">
        <v>13423.35929793996</v>
      </c>
      <c r="K26" s="81">
        <v>15369.709807412291</v>
      </c>
      <c r="L26" s="81">
        <v>15932.528646155961</v>
      </c>
      <c r="M26" s="81">
        <v>19802.659378256289</v>
      </c>
      <c r="N26" s="81">
        <v>22907.115075355639</v>
      </c>
      <c r="O26" s="81">
        <v>24072.958326839409</v>
      </c>
      <c r="P26" s="81">
        <v>24614.294264926782</v>
      </c>
      <c r="Q26" s="81">
        <v>26573.773667191501</v>
      </c>
      <c r="R26" s="81">
        <v>27731.348333749098</v>
      </c>
    </row>
    <row r="27" spans="1:19" ht="20.100000000000001" customHeight="1" x14ac:dyDescent="0.25">
      <c r="A27" s="10" t="s">
        <v>63</v>
      </c>
      <c r="B27" s="82">
        <v>3747.7355551874998</v>
      </c>
      <c r="C27" s="82">
        <v>4456.0710151371004</v>
      </c>
      <c r="D27" s="82">
        <v>5863.1848873795007</v>
      </c>
      <c r="E27" s="82">
        <v>5754.7621820688</v>
      </c>
      <c r="F27" s="82">
        <v>7153.7647292696001</v>
      </c>
      <c r="G27" s="82">
        <v>6388.1607966841002</v>
      </c>
      <c r="H27" s="82">
        <v>8169.4111492412994</v>
      </c>
      <c r="I27" s="82">
        <v>8655.5085789493005</v>
      </c>
      <c r="J27" s="82">
        <v>11748.90755870286</v>
      </c>
      <c r="K27" s="82">
        <v>12613.468762469049</v>
      </c>
      <c r="L27" s="82">
        <v>15101.72525681727</v>
      </c>
      <c r="M27" s="82">
        <v>15768.826177593901</v>
      </c>
      <c r="N27" s="82">
        <v>18289.236601460801</v>
      </c>
      <c r="O27" s="82">
        <v>20232.33195461068</v>
      </c>
      <c r="P27" s="82">
        <v>20364.942357148659</v>
      </c>
      <c r="Q27" s="82">
        <v>21887.90085143294</v>
      </c>
      <c r="R27" s="82">
        <v>23923.52661933476</v>
      </c>
    </row>
    <row r="28" spans="1:19" ht="20.100000000000001" customHeight="1" x14ac:dyDescent="0.25">
      <c r="A28" s="12" t="s">
        <v>64</v>
      </c>
      <c r="B28" s="81">
        <v>8467.7268772741008</v>
      </c>
      <c r="C28" s="81">
        <v>9874.3838368724009</v>
      </c>
      <c r="D28" s="81">
        <v>10430.067706835</v>
      </c>
      <c r="E28" s="81">
        <v>12069.879557667</v>
      </c>
      <c r="F28" s="81">
        <v>13454.707069945</v>
      </c>
      <c r="G28" s="81">
        <v>15430.020617361</v>
      </c>
      <c r="H28" s="81">
        <v>18137.275060118998</v>
      </c>
      <c r="I28" s="81">
        <v>19866.266483934</v>
      </c>
      <c r="J28" s="81">
        <v>22356.073308059738</v>
      </c>
      <c r="K28" s="81">
        <v>24820.959774047809</v>
      </c>
      <c r="L28" s="81">
        <v>27338.517212581919</v>
      </c>
      <c r="M28" s="81">
        <v>31427.566067145999</v>
      </c>
      <c r="N28" s="81">
        <v>34390.748344408348</v>
      </c>
      <c r="O28" s="81">
        <v>36933.720028679832</v>
      </c>
      <c r="P28" s="81">
        <v>40707.09796592802</v>
      </c>
      <c r="Q28" s="81">
        <v>43142.296106312817</v>
      </c>
      <c r="R28" s="81">
        <v>46322.410640397829</v>
      </c>
    </row>
    <row r="29" spans="1:19" ht="20.100000000000001" customHeight="1" x14ac:dyDescent="0.25">
      <c r="A29" s="10" t="s">
        <v>65</v>
      </c>
      <c r="B29" s="82">
        <v>2763.3488069847003</v>
      </c>
      <c r="C29" s="82">
        <v>3116.1619230358001</v>
      </c>
      <c r="D29" s="82">
        <v>3720.6862279643997</v>
      </c>
      <c r="E29" s="82">
        <v>3840.8648868923001</v>
      </c>
      <c r="F29" s="82">
        <v>3970.2845296737</v>
      </c>
      <c r="G29" s="82">
        <v>4257.9436455100995</v>
      </c>
      <c r="H29" s="82">
        <v>4563.3022743696001</v>
      </c>
      <c r="I29" s="82">
        <v>4996.9916915241001</v>
      </c>
      <c r="J29" s="82">
        <v>5442.3250295232001</v>
      </c>
      <c r="K29" s="82">
        <v>6005.8489740950299</v>
      </c>
      <c r="L29" s="82">
        <v>7338.1743975450399</v>
      </c>
      <c r="M29" s="82">
        <v>8001.4683777879109</v>
      </c>
      <c r="N29" s="82">
        <v>9692.8861878595799</v>
      </c>
      <c r="O29" s="82">
        <v>10627.217685980551</v>
      </c>
      <c r="P29" s="82">
        <v>11807.97450492488</v>
      </c>
      <c r="Q29" s="82">
        <v>12918.03440829488</v>
      </c>
      <c r="R29" s="82">
        <v>14313.751596734739</v>
      </c>
      <c r="S29" s="259"/>
    </row>
    <row r="30" spans="1:19" ht="20.100000000000001" customHeight="1" x14ac:dyDescent="0.25">
      <c r="A30" s="12" t="s">
        <v>66</v>
      </c>
      <c r="B30" s="81">
        <v>3001.9038367167</v>
      </c>
      <c r="C30" s="81">
        <v>3486.7024010444998</v>
      </c>
      <c r="D30" s="81">
        <v>3596.7255742334</v>
      </c>
      <c r="E30" s="81">
        <v>4278.3305754615003</v>
      </c>
      <c r="F30" s="81">
        <v>4608.5215828440996</v>
      </c>
      <c r="G30" s="81">
        <v>4540.3446014030997</v>
      </c>
      <c r="H30" s="81">
        <v>5123.7065242518993</v>
      </c>
      <c r="I30" s="81">
        <v>5892.4381326301</v>
      </c>
      <c r="J30" s="81">
        <v>5958.5352738371494</v>
      </c>
      <c r="K30" s="81">
        <v>6554.8343446530998</v>
      </c>
      <c r="L30" s="81">
        <v>7004.2192057764796</v>
      </c>
      <c r="M30" s="81">
        <v>7790.6654473068202</v>
      </c>
      <c r="N30" s="81">
        <v>9060.6419649219206</v>
      </c>
      <c r="O30" s="81">
        <v>9002.15321876704</v>
      </c>
      <c r="P30" s="81">
        <v>9568.9440130207095</v>
      </c>
      <c r="Q30" s="81">
        <v>7814.9240509267802</v>
      </c>
      <c r="R30" s="81">
        <v>9295.1269624484994</v>
      </c>
    </row>
    <row r="31" spans="1:19" ht="20.100000000000001" customHeight="1" thickBot="1" x14ac:dyDescent="0.3">
      <c r="A31" s="10" t="s">
        <v>67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2">
        <v>2908.9883853135802</v>
      </c>
      <c r="R31" s="82">
        <v>2989.2432346391001</v>
      </c>
    </row>
    <row r="32" spans="1:19" ht="15" customHeight="1" x14ac:dyDescent="0.25">
      <c r="A32" s="86" t="s">
        <v>39</v>
      </c>
      <c r="B32" s="8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2" ht="15" customHeight="1" x14ac:dyDescent="0.25">
      <c r="A33" s="1" t="s">
        <v>68</v>
      </c>
    </row>
    <row r="34" spans="1:2" ht="15" customHeight="1" x14ac:dyDescent="0.25"/>
    <row r="39" spans="1:2" ht="20.100000000000001" customHeight="1" x14ac:dyDescent="0.25">
      <c r="B39" s="88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selection activeCell="B4" sqref="B4"/>
    </sheetView>
  </sheetViews>
  <sheetFormatPr defaultColWidth="9.140625" defaultRowHeight="15.75" x14ac:dyDescent="0.25"/>
  <cols>
    <col min="1" max="1" width="86.7109375" style="1" customWidth="1"/>
    <col min="2" max="16" width="10.7109375" style="1" customWidth="1"/>
    <col min="17" max="17" width="11.140625" style="1" bestFit="1" customWidth="1"/>
    <col min="18" max="19" width="9.85546875" style="1" bestFit="1" customWidth="1"/>
    <col min="20" max="20" width="11.85546875" style="1" customWidth="1"/>
    <col min="21" max="16384" width="9.140625" style="1"/>
  </cols>
  <sheetData>
    <row r="1" spans="1:20" ht="15" customHeight="1" x14ac:dyDescent="0.25">
      <c r="A1" s="14"/>
    </row>
    <row r="2" spans="1:20" ht="15" customHeight="1" x14ac:dyDescent="0.25">
      <c r="A2" s="89" t="s">
        <v>0</v>
      </c>
      <c r="R2" s="24" t="s">
        <v>1</v>
      </c>
    </row>
    <row r="3" spans="1:20" ht="15" customHeight="1" x14ac:dyDescent="0.25">
      <c r="A3" s="89"/>
    </row>
    <row r="4" spans="1:20" ht="15" customHeight="1" x14ac:dyDescent="0.25">
      <c r="A4" s="89" t="s">
        <v>69</v>
      </c>
    </row>
    <row r="5" spans="1:20" ht="15" customHeight="1" x14ac:dyDescent="0.25">
      <c r="A5" s="89" t="s">
        <v>70</v>
      </c>
    </row>
    <row r="6" spans="1:20" ht="15" customHeight="1" x14ac:dyDescent="0.25">
      <c r="A6" s="89" t="s">
        <v>87</v>
      </c>
    </row>
    <row r="7" spans="1:20" ht="15" customHeight="1" thickBot="1" x14ac:dyDescent="0.3">
      <c r="A7" s="90"/>
      <c r="O7" s="47"/>
      <c r="R7" s="47" t="s">
        <v>43</v>
      </c>
    </row>
    <row r="8" spans="1:20" ht="40.5" customHeight="1" thickBot="1" x14ac:dyDescent="0.3">
      <c r="A8" s="72" t="s">
        <v>44</v>
      </c>
      <c r="B8" s="73">
        <v>2002</v>
      </c>
      <c r="C8" s="73">
        <v>2003</v>
      </c>
      <c r="D8" s="73">
        <v>2004</v>
      </c>
      <c r="E8" s="73">
        <v>2005</v>
      </c>
      <c r="F8" s="73">
        <v>2006</v>
      </c>
      <c r="G8" s="73">
        <v>2007</v>
      </c>
      <c r="H8" s="73">
        <v>2008</v>
      </c>
      <c r="I8" s="73">
        <v>2009</v>
      </c>
      <c r="J8" s="73">
        <v>2010</v>
      </c>
      <c r="K8" s="73">
        <v>2011</v>
      </c>
      <c r="L8" s="73">
        <v>2012</v>
      </c>
      <c r="M8" s="73">
        <v>2013</v>
      </c>
      <c r="N8" s="73">
        <v>2014</v>
      </c>
      <c r="O8" s="73">
        <v>2015</v>
      </c>
      <c r="P8" s="74">
        <v>2016</v>
      </c>
      <c r="Q8" s="73">
        <v>2017</v>
      </c>
      <c r="R8" s="73">
        <v>2018</v>
      </c>
    </row>
    <row r="9" spans="1:20" ht="20.100000000000001" customHeight="1" x14ac:dyDescent="0.25">
      <c r="A9" s="75" t="s">
        <v>71</v>
      </c>
      <c r="B9" s="91">
        <v>52051.809624657981</v>
      </c>
      <c r="C9" s="91">
        <v>67659.134518005623</v>
      </c>
      <c r="D9" s="91">
        <v>81729.311943826411</v>
      </c>
      <c r="E9" s="91">
        <v>89415.5074161058</v>
      </c>
      <c r="F9" s="91">
        <v>92232.116113081211</v>
      </c>
      <c r="G9" s="91">
        <v>103488.78280636719</v>
      </c>
      <c r="H9" s="91">
        <v>118011.64444392725</v>
      </c>
      <c r="I9" s="91">
        <v>116287.45431383398</v>
      </c>
      <c r="J9" s="91">
        <v>128333.56473198876</v>
      </c>
      <c r="K9" s="91">
        <v>142567.70823803623</v>
      </c>
      <c r="L9" s="91">
        <v>161592.7324842636</v>
      </c>
      <c r="M9" s="91">
        <v>176782.40182651594</v>
      </c>
      <c r="N9" s="91">
        <v>200976.38520254497</v>
      </c>
      <c r="O9" s="91">
        <v>209607.48261686237</v>
      </c>
      <c r="P9" s="91">
        <v>216263.05770627433</v>
      </c>
      <c r="Q9" s="91">
        <v>232803.89655765236</v>
      </c>
      <c r="R9" s="91">
        <v>261430.71254601996</v>
      </c>
      <c r="S9" s="88"/>
      <c r="T9" s="88"/>
    </row>
    <row r="10" spans="1:20" ht="20.100000000000001" customHeight="1" x14ac:dyDescent="0.25">
      <c r="A10" s="16" t="s">
        <v>46</v>
      </c>
      <c r="B10" s="92">
        <v>2509.1967063901002</v>
      </c>
      <c r="C10" s="92">
        <v>3528.1914924650996</v>
      </c>
      <c r="D10" s="92">
        <v>4059.7678418937999</v>
      </c>
      <c r="E10" s="92">
        <v>4206.8932411305996</v>
      </c>
      <c r="F10" s="92">
        <v>4305.4629459079997</v>
      </c>
      <c r="G10" s="92">
        <v>4931.2583385649996</v>
      </c>
      <c r="H10" s="92">
        <v>5827.9170515864998</v>
      </c>
      <c r="I10" s="92">
        <v>5410.5683404579004</v>
      </c>
      <c r="J10" s="92">
        <v>5406.8792100317605</v>
      </c>
      <c r="K10" s="92">
        <v>6281.2949209738499</v>
      </c>
      <c r="L10" s="92">
        <v>6671.5637607525396</v>
      </c>
      <c r="M10" s="92">
        <v>6955.90434806337</v>
      </c>
      <c r="N10" s="92">
        <v>7530.9269098348595</v>
      </c>
      <c r="O10" s="92">
        <v>8678.364619899201</v>
      </c>
      <c r="P10" s="92">
        <v>9391.4395546787709</v>
      </c>
      <c r="Q10" s="92">
        <v>9675.7454995259886</v>
      </c>
      <c r="R10" s="265">
        <v>10182.911996776529</v>
      </c>
    </row>
    <row r="11" spans="1:20" ht="20.100000000000001" customHeight="1" x14ac:dyDescent="0.25">
      <c r="A11" s="12" t="s">
        <v>47</v>
      </c>
      <c r="B11" s="93" t="s">
        <v>48</v>
      </c>
      <c r="C11" s="93" t="s">
        <v>48</v>
      </c>
      <c r="D11" s="93" t="s">
        <v>48</v>
      </c>
      <c r="E11" s="93" t="s">
        <v>48</v>
      </c>
      <c r="F11" s="93" t="s">
        <v>48</v>
      </c>
      <c r="G11" s="93" t="s">
        <v>48</v>
      </c>
      <c r="H11" s="93" t="s">
        <v>48</v>
      </c>
      <c r="I11" s="93" t="s">
        <v>48</v>
      </c>
      <c r="J11" s="93" t="s">
        <v>48</v>
      </c>
      <c r="K11" s="93" t="s">
        <v>48</v>
      </c>
      <c r="L11" s="93" t="s">
        <v>48</v>
      </c>
      <c r="M11" s="93" t="s">
        <v>48</v>
      </c>
      <c r="N11" s="93" t="s">
        <v>48</v>
      </c>
      <c r="O11" s="93" t="s">
        <v>48</v>
      </c>
      <c r="P11" s="93" t="s">
        <v>48</v>
      </c>
      <c r="Q11" s="95">
        <v>3898.8834451523398</v>
      </c>
      <c r="R11" s="95">
        <v>4162.92086616295</v>
      </c>
    </row>
    <row r="12" spans="1:20" ht="20.100000000000001" customHeight="1" x14ac:dyDescent="0.25">
      <c r="A12" s="10" t="s">
        <v>49</v>
      </c>
      <c r="B12" s="85" t="s">
        <v>48</v>
      </c>
      <c r="C12" s="85" t="s">
        <v>48</v>
      </c>
      <c r="D12" s="85" t="s">
        <v>48</v>
      </c>
      <c r="E12" s="85" t="s">
        <v>48</v>
      </c>
      <c r="F12" s="85" t="s">
        <v>48</v>
      </c>
      <c r="G12" s="85" t="s">
        <v>48</v>
      </c>
      <c r="H12" s="85" t="s">
        <v>48</v>
      </c>
      <c r="I12" s="85" t="s">
        <v>48</v>
      </c>
      <c r="J12" s="85" t="s">
        <v>48</v>
      </c>
      <c r="K12" s="85" t="s">
        <v>48</v>
      </c>
      <c r="L12" s="85" t="s">
        <v>48</v>
      </c>
      <c r="M12" s="85" t="s">
        <v>48</v>
      </c>
      <c r="N12" s="85" t="s">
        <v>48</v>
      </c>
      <c r="O12" s="85" t="s">
        <v>48</v>
      </c>
      <c r="P12" s="85" t="s">
        <v>48</v>
      </c>
      <c r="Q12" s="96">
        <v>5190.7685633825704</v>
      </c>
      <c r="R12" s="96">
        <v>5469.21925964814</v>
      </c>
    </row>
    <row r="13" spans="1:20" ht="20.100000000000001" customHeight="1" x14ac:dyDescent="0.25">
      <c r="A13" s="12" t="s">
        <v>50</v>
      </c>
      <c r="B13" s="93" t="s">
        <v>48</v>
      </c>
      <c r="C13" s="93" t="s">
        <v>48</v>
      </c>
      <c r="D13" s="93" t="s">
        <v>48</v>
      </c>
      <c r="E13" s="93" t="s">
        <v>48</v>
      </c>
      <c r="F13" s="93" t="s">
        <v>48</v>
      </c>
      <c r="G13" s="93" t="s">
        <v>48</v>
      </c>
      <c r="H13" s="93" t="s">
        <v>48</v>
      </c>
      <c r="I13" s="93" t="s">
        <v>48</v>
      </c>
      <c r="J13" s="93" t="s">
        <v>48</v>
      </c>
      <c r="K13" s="93" t="s">
        <v>48</v>
      </c>
      <c r="L13" s="93" t="s">
        <v>48</v>
      </c>
      <c r="M13" s="93" t="s">
        <v>48</v>
      </c>
      <c r="N13" s="93" t="s">
        <v>48</v>
      </c>
      <c r="O13" s="93" t="s">
        <v>48</v>
      </c>
      <c r="P13" s="93" t="s">
        <v>48</v>
      </c>
      <c r="Q13" s="95">
        <v>586.0934909910801</v>
      </c>
      <c r="R13" s="95">
        <v>550.77187096544003</v>
      </c>
    </row>
    <row r="14" spans="1:20" ht="20.100000000000001" customHeight="1" x14ac:dyDescent="0.25">
      <c r="A14" s="16" t="s">
        <v>51</v>
      </c>
      <c r="B14" s="94">
        <f t="shared" ref="B14:Q14" si="0">SUM(B15:B18)</f>
        <v>33547.596950115469</v>
      </c>
      <c r="C14" s="94">
        <f t="shared" si="0"/>
        <v>43490.072271315054</v>
      </c>
      <c r="D14" s="94">
        <f t="shared" si="0"/>
        <v>55619.16424993275</v>
      </c>
      <c r="E14" s="94">
        <f t="shared" si="0"/>
        <v>58900.436886404816</v>
      </c>
      <c r="F14" s="94">
        <f t="shared" si="0"/>
        <v>60593.244593411997</v>
      </c>
      <c r="G14" s="94">
        <f t="shared" si="0"/>
        <v>69215.493198405282</v>
      </c>
      <c r="H14" s="94">
        <f t="shared" si="0"/>
        <v>79071.313949388248</v>
      </c>
      <c r="I14" s="94">
        <f t="shared" si="0"/>
        <v>74242.022347449689</v>
      </c>
      <c r="J14" s="94">
        <f t="shared" si="0"/>
        <v>83745.234227165958</v>
      </c>
      <c r="K14" s="94">
        <f t="shared" si="0"/>
        <v>91613.266282163517</v>
      </c>
      <c r="L14" s="94">
        <f t="shared" si="0"/>
        <v>103376.23254482292</v>
      </c>
      <c r="M14" s="94">
        <f t="shared" si="0"/>
        <v>112839.95162658114</v>
      </c>
      <c r="N14" s="94">
        <f t="shared" si="0"/>
        <v>126308.83082244654</v>
      </c>
      <c r="O14" s="94">
        <f t="shared" si="0"/>
        <v>128831.54414957239</v>
      </c>
      <c r="P14" s="94">
        <f t="shared" si="0"/>
        <v>131900.60527750177</v>
      </c>
      <c r="Q14" s="94">
        <f>SUM(Q15:Q18)</f>
        <v>140340.12181521338</v>
      </c>
      <c r="R14" s="94">
        <f>SUM(R15:R18)</f>
        <v>156806.43790886318</v>
      </c>
    </row>
    <row r="15" spans="1:20" ht="20.100000000000001" customHeight="1" x14ac:dyDescent="0.25">
      <c r="A15" s="12" t="s">
        <v>52</v>
      </c>
      <c r="B15" s="95">
        <v>338.31729221486995</v>
      </c>
      <c r="C15" s="95">
        <v>377.86904464046</v>
      </c>
      <c r="D15" s="95">
        <v>487.42604088665001</v>
      </c>
      <c r="E15" s="95">
        <v>497.11924447000996</v>
      </c>
      <c r="F15" s="95">
        <v>677.55272273759999</v>
      </c>
      <c r="G15" s="95">
        <v>654.52585224047994</v>
      </c>
      <c r="H15" s="95">
        <v>894.37917986705008</v>
      </c>
      <c r="I15" s="95">
        <v>821.98191174669</v>
      </c>
      <c r="J15" s="95">
        <v>715.28262963785994</v>
      </c>
      <c r="K15" s="95">
        <v>712.64482037750008</v>
      </c>
      <c r="L15" s="95">
        <v>798.28322453050009</v>
      </c>
      <c r="M15" s="95">
        <v>978.36567593333007</v>
      </c>
      <c r="N15" s="95">
        <v>1326.07892469751</v>
      </c>
      <c r="O15" s="95">
        <v>1149.62318021794</v>
      </c>
      <c r="P15" s="95">
        <v>1105.08309537266</v>
      </c>
      <c r="Q15" s="95">
        <v>1084.4252698438399</v>
      </c>
      <c r="R15" s="95">
        <v>1245.63435881652</v>
      </c>
    </row>
    <row r="16" spans="1:20" ht="20.100000000000001" customHeight="1" x14ac:dyDescent="0.25">
      <c r="A16" s="10" t="s">
        <v>53</v>
      </c>
      <c r="B16" s="96">
        <v>26961.909937856999</v>
      </c>
      <c r="C16" s="96">
        <v>34166.835519439999</v>
      </c>
      <c r="D16" s="96">
        <v>44952.039400521004</v>
      </c>
      <c r="E16" s="96">
        <v>47598.341161786004</v>
      </c>
      <c r="F16" s="96">
        <v>49762.466762486998</v>
      </c>
      <c r="G16" s="96">
        <v>55067.608248985998</v>
      </c>
      <c r="H16" s="96">
        <v>64673.653905241001</v>
      </c>
      <c r="I16" s="96">
        <v>60041.306335522</v>
      </c>
      <c r="J16" s="96">
        <v>67034.1259637076</v>
      </c>
      <c r="K16" s="96">
        <v>73610.783687041621</v>
      </c>
      <c r="L16" s="96">
        <v>81920.490001074431</v>
      </c>
      <c r="M16" s="96">
        <v>91056.961489462439</v>
      </c>
      <c r="N16" s="96">
        <v>100091.80854856211</v>
      </c>
      <c r="O16" s="96">
        <v>102185.80410889516</v>
      </c>
      <c r="P16" s="96">
        <v>106188.89238365315</v>
      </c>
      <c r="Q16" s="96">
        <v>110389.38273018406</v>
      </c>
      <c r="R16" s="96">
        <f>[4]Tabela26.6!$F$30</f>
        <v>128073.06273057127</v>
      </c>
    </row>
    <row r="17" spans="1:18" ht="20.100000000000001" customHeight="1" x14ac:dyDescent="0.25">
      <c r="A17" s="12" t="s">
        <v>54</v>
      </c>
      <c r="B17" s="95">
        <v>2953.8871018955001</v>
      </c>
      <c r="C17" s="95">
        <v>4015.4511298960001</v>
      </c>
      <c r="D17" s="95">
        <v>4945.624374383</v>
      </c>
      <c r="E17" s="95">
        <v>5198.0580017229995</v>
      </c>
      <c r="F17" s="95">
        <v>3881.3648476543999</v>
      </c>
      <c r="G17" s="95">
        <v>4399.4615158171</v>
      </c>
      <c r="H17" s="95">
        <v>4553.4798899280995</v>
      </c>
      <c r="I17" s="95">
        <v>3918.0959551185001</v>
      </c>
      <c r="J17" s="95">
        <v>4503.5760583253295</v>
      </c>
      <c r="K17" s="95">
        <v>4689.7896522326901</v>
      </c>
      <c r="L17" s="95">
        <v>5788.04381263505</v>
      </c>
      <c r="M17" s="95">
        <v>5798.37955188457</v>
      </c>
      <c r="N17" s="95">
        <v>7813.9054779057997</v>
      </c>
      <c r="O17" s="95">
        <v>8250.8028858465404</v>
      </c>
      <c r="P17" s="95">
        <v>7504.0240830623197</v>
      </c>
      <c r="Q17" s="95">
        <v>8983.1054153496807</v>
      </c>
      <c r="R17" s="95">
        <f>[4]Tabela26.7!$F$30</f>
        <v>9661.6842727635594</v>
      </c>
    </row>
    <row r="18" spans="1:18" ht="20.100000000000001" customHeight="1" x14ac:dyDescent="0.25">
      <c r="A18" s="10" t="s">
        <v>55</v>
      </c>
      <c r="B18" s="96">
        <v>3293.4826181480998</v>
      </c>
      <c r="C18" s="96">
        <v>4929.9165773386003</v>
      </c>
      <c r="D18" s="96">
        <v>5234.0744341421005</v>
      </c>
      <c r="E18" s="96">
        <v>5606.9184784258005</v>
      </c>
      <c r="F18" s="96">
        <v>6271.8602605329997</v>
      </c>
      <c r="G18" s="96">
        <v>9093.8975813616998</v>
      </c>
      <c r="H18" s="96">
        <v>8949.8009743520997</v>
      </c>
      <c r="I18" s="96">
        <v>9460.6381450624995</v>
      </c>
      <c r="J18" s="96">
        <v>11492.249575495171</v>
      </c>
      <c r="K18" s="96">
        <v>12600.048122511691</v>
      </c>
      <c r="L18" s="96">
        <v>14869.41550658294</v>
      </c>
      <c r="M18" s="96">
        <v>15006.244909300809</v>
      </c>
      <c r="N18" s="96">
        <v>17077.037871281122</v>
      </c>
      <c r="O18" s="96">
        <v>17245.31397461276</v>
      </c>
      <c r="P18" s="96">
        <v>17102.605715413662</v>
      </c>
      <c r="Q18" s="96">
        <v>19883.20839983581</v>
      </c>
      <c r="R18" s="96">
        <f>[4]Tabela26.8!$F$30</f>
        <v>17826.056546711818</v>
      </c>
    </row>
    <row r="19" spans="1:18" ht="20.100000000000001" customHeight="1" x14ac:dyDescent="0.25">
      <c r="A19" s="83" t="s">
        <v>56</v>
      </c>
      <c r="B19" s="97">
        <f t="shared" ref="B19:Q19" si="1">SUM(B20:B29)</f>
        <v>15995.015968152411</v>
      </c>
      <c r="C19" s="97">
        <f t="shared" si="1"/>
        <v>20640.870754225456</v>
      </c>
      <c r="D19" s="97">
        <f t="shared" si="1"/>
        <v>22050.37985199986</v>
      </c>
      <c r="E19" s="97">
        <f t="shared" si="1"/>
        <v>26308.177288570398</v>
      </c>
      <c r="F19" s="97">
        <f t="shared" si="1"/>
        <v>27333.408573761211</v>
      </c>
      <c r="G19" s="97">
        <f t="shared" si="1"/>
        <v>29342.031269396895</v>
      </c>
      <c r="H19" s="97">
        <f t="shared" si="1"/>
        <v>33112.4134429525</v>
      </c>
      <c r="I19" s="97">
        <f t="shared" si="1"/>
        <v>36634.863625926402</v>
      </c>
      <c r="J19" s="97">
        <f t="shared" si="1"/>
        <v>39181.451294791048</v>
      </c>
      <c r="K19" s="97">
        <f t="shared" si="1"/>
        <v>44673.147034898881</v>
      </c>
      <c r="L19" s="97">
        <f t="shared" si="1"/>
        <v>51544.936178688142</v>
      </c>
      <c r="M19" s="97">
        <f t="shared" si="1"/>
        <v>56986.545851871415</v>
      </c>
      <c r="N19" s="97">
        <f t="shared" si="1"/>
        <v>67136.627470263586</v>
      </c>
      <c r="O19" s="97">
        <f t="shared" si="1"/>
        <v>72097.573847390784</v>
      </c>
      <c r="P19" s="97">
        <f t="shared" si="1"/>
        <v>74971.012874093751</v>
      </c>
      <c r="Q19" s="97">
        <f t="shared" si="1"/>
        <v>82788.358517846122</v>
      </c>
      <c r="R19" s="97">
        <v>94441.362640380263</v>
      </c>
    </row>
    <row r="20" spans="1:18" ht="20.100000000000001" customHeight="1" x14ac:dyDescent="0.25">
      <c r="A20" s="10" t="s">
        <v>57</v>
      </c>
      <c r="B20" s="96">
        <v>3024.5176811476003</v>
      </c>
      <c r="C20" s="96">
        <v>3919.7985391661</v>
      </c>
      <c r="D20" s="96">
        <v>4800.4440382812008</v>
      </c>
      <c r="E20" s="96">
        <v>6240.2419220847996</v>
      </c>
      <c r="F20" s="96">
        <v>6322.1564372356006</v>
      </c>
      <c r="G20" s="96">
        <v>7287.9467514009002</v>
      </c>
      <c r="H20" s="96">
        <v>8478.7701857743996</v>
      </c>
      <c r="I20" s="96">
        <v>9648.4812446553988</v>
      </c>
      <c r="J20" s="96">
        <v>9636.4148165556999</v>
      </c>
      <c r="K20" s="96">
        <v>11392.702281082171</v>
      </c>
      <c r="L20" s="96">
        <v>13266.235151493611</v>
      </c>
      <c r="M20" s="96">
        <v>15777.40389232019</v>
      </c>
      <c r="N20" s="96">
        <v>17780.945151034499</v>
      </c>
      <c r="O20" s="96">
        <v>20489.45432917001</v>
      </c>
      <c r="P20" s="96">
        <v>21221.018105418992</v>
      </c>
      <c r="Q20" s="96">
        <v>24059.517705940441</v>
      </c>
      <c r="R20" s="96">
        <v>26716.906611625211</v>
      </c>
    </row>
    <row r="21" spans="1:18" ht="20.100000000000001" customHeight="1" x14ac:dyDescent="0.25">
      <c r="A21" s="12" t="s">
        <v>58</v>
      </c>
      <c r="B21" s="95">
        <v>2839.0032054112003</v>
      </c>
      <c r="C21" s="95">
        <v>4618.1299053901994</v>
      </c>
      <c r="D21" s="95">
        <v>4272.6134344616003</v>
      </c>
      <c r="E21" s="95">
        <v>5811.3538166667995</v>
      </c>
      <c r="F21" s="95">
        <v>5261.5335174969996</v>
      </c>
      <c r="G21" s="95">
        <v>5286.0013678296</v>
      </c>
      <c r="H21" s="95">
        <v>6204.6724207908001</v>
      </c>
      <c r="I21" s="95">
        <v>7203.0752989409002</v>
      </c>
      <c r="J21" s="95">
        <v>7354.1925912337501</v>
      </c>
      <c r="K21" s="95">
        <v>7765.8411728434003</v>
      </c>
      <c r="L21" s="95">
        <v>9056.9192288287595</v>
      </c>
      <c r="M21" s="95">
        <v>10065.14659269591</v>
      </c>
      <c r="N21" s="95">
        <v>12198.39151886497</v>
      </c>
      <c r="O21" s="95">
        <v>12621.696122071</v>
      </c>
      <c r="P21" s="95">
        <v>13015.350103187071</v>
      </c>
      <c r="Q21" s="95">
        <v>15703.45053691155</v>
      </c>
      <c r="R21" s="95">
        <v>19428.141999186748</v>
      </c>
    </row>
    <row r="22" spans="1:18" ht="20.100000000000001" customHeight="1" x14ac:dyDescent="0.25">
      <c r="A22" s="10" t="s">
        <v>59</v>
      </c>
      <c r="B22" s="96">
        <v>1378.0803895066999</v>
      </c>
      <c r="C22" s="96">
        <v>1786.6905906879999</v>
      </c>
      <c r="D22" s="96">
        <v>1897.1273315502001</v>
      </c>
      <c r="E22" s="96">
        <v>1677.3845786596999</v>
      </c>
      <c r="F22" s="96">
        <v>2024.4702880631</v>
      </c>
      <c r="G22" s="96">
        <v>2247.3507617286</v>
      </c>
      <c r="H22" s="96">
        <v>2095.1523909265998</v>
      </c>
      <c r="I22" s="96">
        <v>1929.1399938740999</v>
      </c>
      <c r="J22" s="96">
        <v>2382.6843939964601</v>
      </c>
      <c r="K22" s="96">
        <v>3189.7779169507999</v>
      </c>
      <c r="L22" s="96">
        <v>3987.71077550058</v>
      </c>
      <c r="M22" s="96">
        <v>4991.6251492574193</v>
      </c>
      <c r="N22" s="96">
        <v>5479.0144207364401</v>
      </c>
      <c r="O22" s="96">
        <v>4755.3599779503902</v>
      </c>
      <c r="P22" s="96">
        <v>4879.3306207531095</v>
      </c>
      <c r="Q22" s="96">
        <v>5345.53050633367</v>
      </c>
      <c r="R22" s="96">
        <v>6656.3567451436902</v>
      </c>
    </row>
    <row r="23" spans="1:18" ht="20.100000000000001" customHeight="1" x14ac:dyDescent="0.25">
      <c r="A23" s="12" t="s">
        <v>60</v>
      </c>
      <c r="B23" s="95">
        <v>1219.4318129439</v>
      </c>
      <c r="C23" s="95">
        <v>1476.9295905161</v>
      </c>
      <c r="D23" s="95">
        <v>1594.7795422437998</v>
      </c>
      <c r="E23" s="95">
        <v>1859.7846487429999</v>
      </c>
      <c r="F23" s="95">
        <v>1960.5668560890999</v>
      </c>
      <c r="G23" s="95">
        <v>2214.7833516118999</v>
      </c>
      <c r="H23" s="95">
        <v>2423.4763347364997</v>
      </c>
      <c r="I23" s="95">
        <v>2619.9663453860999</v>
      </c>
      <c r="J23" s="95">
        <v>2271.72889166809</v>
      </c>
      <c r="K23" s="95">
        <v>2628.1378584151603</v>
      </c>
      <c r="L23" s="95">
        <v>3403.8203867002603</v>
      </c>
      <c r="M23" s="95">
        <v>3065.5924253084304</v>
      </c>
      <c r="N23" s="95">
        <v>4522.0358785152102</v>
      </c>
      <c r="O23" s="95">
        <v>4859.6357969622204</v>
      </c>
      <c r="P23" s="95">
        <v>4891.3820748027692</v>
      </c>
      <c r="Q23" s="95">
        <v>5243.7114456637501</v>
      </c>
      <c r="R23" s="95">
        <v>5431.9034122683597</v>
      </c>
    </row>
    <row r="24" spans="1:18" ht="20.100000000000001" customHeight="1" x14ac:dyDescent="0.25">
      <c r="A24" s="10" t="s">
        <v>61</v>
      </c>
      <c r="B24" s="96">
        <v>967.83706263366992</v>
      </c>
      <c r="C24" s="96">
        <v>929.70604042995001</v>
      </c>
      <c r="D24" s="96">
        <v>1093.4929816458</v>
      </c>
      <c r="E24" s="96">
        <v>1256.7189631412</v>
      </c>
      <c r="F24" s="96">
        <v>1505.4105601645999</v>
      </c>
      <c r="G24" s="96">
        <v>1737.1567641710001</v>
      </c>
      <c r="H24" s="96">
        <v>2020.7828485755001</v>
      </c>
      <c r="I24" s="96">
        <v>2336.1713426642</v>
      </c>
      <c r="J24" s="96">
        <v>2732.9670798702896</v>
      </c>
      <c r="K24" s="96">
        <v>3339.6639070637102</v>
      </c>
      <c r="L24" s="96">
        <v>3661.9337837306898</v>
      </c>
      <c r="M24" s="96">
        <v>4110.8678529342997</v>
      </c>
      <c r="N24" s="96">
        <v>4710.35433574525</v>
      </c>
      <c r="O24" s="96">
        <v>5067.4960787951095</v>
      </c>
      <c r="P24" s="96">
        <v>5163.7480586415104</v>
      </c>
      <c r="Q24" s="96">
        <v>5214.3324988290897</v>
      </c>
      <c r="R24" s="96">
        <v>5679.5520163981892</v>
      </c>
    </row>
    <row r="25" spans="1:18" ht="20.100000000000001" customHeight="1" x14ac:dyDescent="0.25">
      <c r="A25" s="12" t="s">
        <v>62</v>
      </c>
      <c r="B25" s="95">
        <v>713.33624313103996</v>
      </c>
      <c r="C25" s="95">
        <v>849.84935512320999</v>
      </c>
      <c r="D25" s="95">
        <v>820.28283898485995</v>
      </c>
      <c r="E25" s="95">
        <v>1000.5198188447999</v>
      </c>
      <c r="F25" s="95">
        <v>961.53035055020996</v>
      </c>
      <c r="G25" s="95">
        <v>1059.8387947199001</v>
      </c>
      <c r="H25" s="95">
        <v>1100.8250052189001</v>
      </c>
      <c r="I25" s="95">
        <v>1196.3883315116</v>
      </c>
      <c r="J25" s="95">
        <v>977.55689193552007</v>
      </c>
      <c r="K25" s="95">
        <v>1324.4189073165001</v>
      </c>
      <c r="L25" s="95">
        <v>1369.01693432979</v>
      </c>
      <c r="M25" s="95">
        <v>1494.0593929146801</v>
      </c>
      <c r="N25" s="95">
        <v>1946.3496326971499</v>
      </c>
      <c r="O25" s="95">
        <v>2274.2106404708802</v>
      </c>
      <c r="P25" s="95">
        <v>2205.4101312889802</v>
      </c>
      <c r="Q25" s="95">
        <v>2130.44710741176</v>
      </c>
      <c r="R25" s="95">
        <v>2293.1599637071199</v>
      </c>
    </row>
    <row r="26" spans="1:18" ht="20.100000000000001" customHeight="1" x14ac:dyDescent="0.25">
      <c r="A26" s="10" t="s">
        <v>63</v>
      </c>
      <c r="B26" s="96">
        <v>1398.9119750557002</v>
      </c>
      <c r="C26" s="96">
        <v>1841.9829938291</v>
      </c>
      <c r="D26" s="96">
        <v>2187.7623096910002</v>
      </c>
      <c r="E26" s="96">
        <v>2253.6024723773999</v>
      </c>
      <c r="F26" s="96">
        <v>2779.94544885</v>
      </c>
      <c r="G26" s="96">
        <v>2350.6391546630998</v>
      </c>
      <c r="H26" s="96">
        <v>2657.8893866020003</v>
      </c>
      <c r="I26" s="96">
        <v>2695.7411074612</v>
      </c>
      <c r="J26" s="96">
        <v>3784.1522022754698</v>
      </c>
      <c r="K26" s="96">
        <v>4190.9209626928105</v>
      </c>
      <c r="L26" s="96">
        <v>5149.77841145816</v>
      </c>
      <c r="M26" s="96">
        <v>4564.7750324809904</v>
      </c>
      <c r="N26" s="96">
        <v>5934.9945271959805</v>
      </c>
      <c r="O26" s="96">
        <v>6587.3067619935</v>
      </c>
      <c r="P26" s="96">
        <v>6539.0284397146906</v>
      </c>
      <c r="Q26" s="96">
        <v>7055.5921588065903</v>
      </c>
      <c r="R26" s="96">
        <v>7735.6974498886302</v>
      </c>
    </row>
    <row r="27" spans="1:18" ht="20.100000000000001" customHeight="1" x14ac:dyDescent="0.25">
      <c r="A27" s="12" t="s">
        <v>64</v>
      </c>
      <c r="B27" s="95">
        <v>2190.8404363232003</v>
      </c>
      <c r="C27" s="95">
        <v>2573.0175561508004</v>
      </c>
      <c r="D27" s="95">
        <v>2581.3863348052</v>
      </c>
      <c r="E27" s="95">
        <v>2936.0865540672003</v>
      </c>
      <c r="F27" s="95">
        <v>3182.3036726767</v>
      </c>
      <c r="G27" s="95">
        <v>3734.5481705910001</v>
      </c>
      <c r="H27" s="95">
        <v>4360.2530262770997</v>
      </c>
      <c r="I27" s="95">
        <v>4760.6448622984999</v>
      </c>
      <c r="J27" s="95">
        <v>5526.4726642560299</v>
      </c>
      <c r="K27" s="95">
        <v>5987.0078364423107</v>
      </c>
      <c r="L27" s="95">
        <v>6551.2802766483001</v>
      </c>
      <c r="M27" s="95">
        <v>7233.1446580514003</v>
      </c>
      <c r="N27" s="95">
        <v>7924.6363617653105</v>
      </c>
      <c r="O27" s="95">
        <v>8399.0336073653289</v>
      </c>
      <c r="P27" s="95">
        <v>9273.94757210026</v>
      </c>
      <c r="Q27" s="95">
        <v>9467.9371605594588</v>
      </c>
      <c r="R27" s="95">
        <v>10841.009847084579</v>
      </c>
    </row>
    <row r="28" spans="1:18" ht="20.100000000000001" customHeight="1" x14ac:dyDescent="0.25">
      <c r="A28" s="10" t="s">
        <v>65</v>
      </c>
      <c r="B28" s="96">
        <v>1011.1471046373</v>
      </c>
      <c r="C28" s="96">
        <v>1157.1670345415</v>
      </c>
      <c r="D28" s="96">
        <v>1373.1340103712</v>
      </c>
      <c r="E28" s="96">
        <v>1544.2207154498999</v>
      </c>
      <c r="F28" s="96">
        <v>1498.1715637921</v>
      </c>
      <c r="G28" s="96">
        <v>1573.4051608520001</v>
      </c>
      <c r="H28" s="96">
        <v>1702.0232631266001</v>
      </c>
      <c r="I28" s="96">
        <v>1819.4037465174999</v>
      </c>
      <c r="J28" s="96">
        <v>2045.3855531035599</v>
      </c>
      <c r="K28" s="96">
        <v>2164.30185353051</v>
      </c>
      <c r="L28" s="96">
        <v>2405.2411426963499</v>
      </c>
      <c r="M28" s="96">
        <v>2633.5946287782003</v>
      </c>
      <c r="N28" s="96">
        <v>3364.8030270120903</v>
      </c>
      <c r="O28" s="96">
        <v>3843.6733324559395</v>
      </c>
      <c r="P28" s="96">
        <v>4525.6857150559799</v>
      </c>
      <c r="Q28" s="96">
        <v>4917.8100141599507</v>
      </c>
      <c r="R28" s="96">
        <v>5384.7831435133603</v>
      </c>
    </row>
    <row r="29" spans="1:18" ht="20.100000000000001" customHeight="1" x14ac:dyDescent="0.25">
      <c r="A29" s="12" t="s">
        <v>66</v>
      </c>
      <c r="B29" s="95">
        <v>1251.9100573620999</v>
      </c>
      <c r="C29" s="95">
        <v>1487.5991483905</v>
      </c>
      <c r="D29" s="95">
        <v>1429.3570299649998</v>
      </c>
      <c r="E29" s="95">
        <v>1728.2637985356</v>
      </c>
      <c r="F29" s="95">
        <v>1837.3198788427999</v>
      </c>
      <c r="G29" s="95">
        <v>1850.3609918289001</v>
      </c>
      <c r="H29" s="95">
        <v>2068.5685809240999</v>
      </c>
      <c r="I29" s="95">
        <v>2425.8513526168999</v>
      </c>
      <c r="J29" s="95">
        <v>2469.8962098961802</v>
      </c>
      <c r="K29" s="95">
        <v>2690.3743385615103</v>
      </c>
      <c r="L29" s="95">
        <v>2693.0000873016502</v>
      </c>
      <c r="M29" s="95">
        <v>3050.3362271298902</v>
      </c>
      <c r="N29" s="95">
        <v>3275.1026166966799</v>
      </c>
      <c r="O29" s="95">
        <v>3199.7072001564002</v>
      </c>
      <c r="P29" s="95">
        <v>3256.11205313039</v>
      </c>
      <c r="Q29" s="95">
        <v>3650.0293832298498</v>
      </c>
      <c r="R29" s="95">
        <v>4273.8514515643701</v>
      </c>
    </row>
    <row r="30" spans="1:18" ht="20.100000000000001" customHeight="1" thickBot="1" x14ac:dyDescent="0.3">
      <c r="A30" s="10" t="s">
        <v>67</v>
      </c>
      <c r="B30" s="85"/>
      <c r="C30" s="85"/>
      <c r="D30" s="85"/>
      <c r="E30" s="85"/>
      <c r="F30" s="85"/>
      <c r="G30" s="85"/>
      <c r="H30" s="85"/>
      <c r="I30" s="85"/>
      <c r="J30" s="98"/>
      <c r="K30" s="98"/>
      <c r="L30" s="98"/>
      <c r="M30" s="98"/>
      <c r="N30" s="98"/>
      <c r="O30" s="98"/>
      <c r="P30" s="98"/>
    </row>
    <row r="31" spans="1:18" ht="15" customHeight="1" x14ac:dyDescent="0.25">
      <c r="A31" s="86" t="s">
        <v>39</v>
      </c>
      <c r="B31" s="8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15" customHeight="1" x14ac:dyDescent="0.25">
      <c r="A32" s="1" t="s">
        <v>68</v>
      </c>
    </row>
    <row r="33" spans="3:3" ht="15" customHeight="1" x14ac:dyDescent="0.25"/>
    <row r="36" spans="3:3" ht="20.100000000000001" customHeight="1" x14ac:dyDescent="0.25">
      <c r="C36" s="88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activeCell="Q30" sqref="Q30:R30"/>
    </sheetView>
  </sheetViews>
  <sheetFormatPr defaultColWidth="9.140625" defaultRowHeight="15.75" x14ac:dyDescent="0.25"/>
  <cols>
    <col min="1" max="1" width="86.7109375" style="1" customWidth="1"/>
    <col min="2" max="16" width="10.7109375" style="1" customWidth="1"/>
    <col min="17" max="17" width="11.5703125" style="1" customWidth="1"/>
    <col min="18" max="18" width="9.140625" style="1"/>
    <col min="19" max="19" width="12.140625" style="1" bestFit="1" customWidth="1"/>
    <col min="20" max="21" width="9.140625" style="1"/>
    <col min="22" max="22" width="12.5703125" style="1" bestFit="1" customWidth="1"/>
    <col min="23" max="16384" width="9.140625" style="1"/>
  </cols>
  <sheetData>
    <row r="1" spans="1:20" x14ac:dyDescent="0.25">
      <c r="A1" s="14"/>
    </row>
    <row r="2" spans="1:20" x14ac:dyDescent="0.25">
      <c r="A2" s="89" t="s">
        <v>0</v>
      </c>
      <c r="R2" s="24" t="s">
        <v>1</v>
      </c>
    </row>
    <row r="3" spans="1:20" x14ac:dyDescent="0.25">
      <c r="A3" s="89"/>
    </row>
    <row r="4" spans="1:20" x14ac:dyDescent="0.25">
      <c r="A4" s="89" t="s">
        <v>72</v>
      </c>
    </row>
    <row r="5" spans="1:20" x14ac:dyDescent="0.25">
      <c r="A5" s="89" t="s">
        <v>73</v>
      </c>
    </row>
    <row r="6" spans="1:20" x14ac:dyDescent="0.25">
      <c r="A6" s="89" t="s">
        <v>87</v>
      </c>
    </row>
    <row r="7" spans="1:20" ht="16.5" thickBot="1" x14ac:dyDescent="0.3">
      <c r="A7" s="90"/>
      <c r="O7" s="99"/>
      <c r="R7" s="99" t="s">
        <v>43</v>
      </c>
    </row>
    <row r="8" spans="1:20" ht="16.5" thickBot="1" x14ac:dyDescent="0.3">
      <c r="A8" s="72" t="s">
        <v>44</v>
      </c>
      <c r="B8" s="73">
        <v>2002</v>
      </c>
      <c r="C8" s="73">
        <v>2003</v>
      </c>
      <c r="D8" s="73">
        <v>2004</v>
      </c>
      <c r="E8" s="73">
        <v>2005</v>
      </c>
      <c r="F8" s="73">
        <v>2006</v>
      </c>
      <c r="G8" s="73">
        <v>2007</v>
      </c>
      <c r="H8" s="73">
        <v>2008</v>
      </c>
      <c r="I8" s="73">
        <v>2009</v>
      </c>
      <c r="J8" s="73">
        <v>2010</v>
      </c>
      <c r="K8" s="73">
        <v>2011</v>
      </c>
      <c r="L8" s="73">
        <v>2012</v>
      </c>
      <c r="M8" s="73">
        <v>2013</v>
      </c>
      <c r="N8" s="73">
        <v>2014</v>
      </c>
      <c r="O8" s="100">
        <v>2015</v>
      </c>
      <c r="P8" s="101">
        <v>2016</v>
      </c>
      <c r="Q8" s="19">
        <v>2017</v>
      </c>
      <c r="R8" s="19">
        <v>2018</v>
      </c>
    </row>
    <row r="9" spans="1:20" x14ac:dyDescent="0.25">
      <c r="A9" s="75" t="s">
        <v>74</v>
      </c>
      <c r="B9" s="76">
        <v>47349.188448522822</v>
      </c>
      <c r="C9" s="76">
        <v>55507.853168853006</v>
      </c>
      <c r="D9" s="76">
        <v>64196.446352600222</v>
      </c>
      <c r="E9" s="76">
        <v>70123.647291500878</v>
      </c>
      <c r="F9" s="76">
        <v>78646.522392301966</v>
      </c>
      <c r="G9" s="76">
        <v>89500.311540418028</v>
      </c>
      <c r="H9" s="76">
        <v>104054.18157759067</v>
      </c>
      <c r="I9" s="76">
        <v>111282.60235632141</v>
      </c>
      <c r="J9" s="76">
        <v>130469.64060694678</v>
      </c>
      <c r="K9" s="76">
        <v>146944.76573285105</v>
      </c>
      <c r="L9" s="76">
        <v>162052.2872483003</v>
      </c>
      <c r="M9" s="76">
        <v>180971.62408057167</v>
      </c>
      <c r="N9" s="76">
        <v>204832.30134384241</v>
      </c>
      <c r="O9" s="76">
        <v>209670.42140608191</v>
      </c>
      <c r="P9" s="76">
        <v>217913.09401731566</v>
      </c>
      <c r="Q9" s="76">
        <v>233947.78549211886</v>
      </c>
      <c r="R9" s="76">
        <v>247908.03423927186</v>
      </c>
      <c r="S9" s="259"/>
      <c r="T9" s="259"/>
    </row>
    <row r="10" spans="1:20" x14ac:dyDescent="0.25">
      <c r="A10" s="16" t="s">
        <v>46</v>
      </c>
      <c r="B10" s="77">
        <v>4854.7588635986995</v>
      </c>
      <c r="C10" s="77">
        <v>5888.9973928791005</v>
      </c>
      <c r="D10" s="77">
        <v>6056.0988768161997</v>
      </c>
      <c r="E10" s="77">
        <v>5878.7810810893998</v>
      </c>
      <c r="F10" s="77">
        <v>5792.085056973001</v>
      </c>
      <c r="G10" s="77">
        <v>6554.4965671590016</v>
      </c>
      <c r="H10" s="77">
        <v>8364.7340859724991</v>
      </c>
      <c r="I10" s="77">
        <v>8584.3195355050993</v>
      </c>
      <c r="J10" s="77">
        <v>8942.4017302484008</v>
      </c>
      <c r="K10" s="77">
        <v>8939.5265238851898</v>
      </c>
      <c r="L10" s="77">
        <v>8896.852547986251</v>
      </c>
      <c r="M10" s="77">
        <v>12115.97712813235</v>
      </c>
      <c r="N10" s="77">
        <v>12676.37737125754</v>
      </c>
      <c r="O10" s="77">
        <v>12485.692667226207</v>
      </c>
      <c r="P10" s="77">
        <v>15004.68635696924</v>
      </c>
      <c r="Q10" s="77">
        <v>14212.205736095792</v>
      </c>
      <c r="R10" s="77">
        <v>13671.160363727389</v>
      </c>
    </row>
    <row r="11" spans="1:20" x14ac:dyDescent="0.25">
      <c r="A11" s="12" t="s">
        <v>47</v>
      </c>
      <c r="B11" s="78" t="s">
        <v>48</v>
      </c>
      <c r="C11" s="78" t="s">
        <v>48</v>
      </c>
      <c r="D11" s="78" t="s">
        <v>48</v>
      </c>
      <c r="E11" s="78" t="s">
        <v>48</v>
      </c>
      <c r="F11" s="78" t="s">
        <v>48</v>
      </c>
      <c r="G11" s="78" t="s">
        <v>48</v>
      </c>
      <c r="H11" s="78" t="s">
        <v>48</v>
      </c>
      <c r="I11" s="78" t="s">
        <v>48</v>
      </c>
      <c r="J11" s="78" t="s">
        <v>48</v>
      </c>
      <c r="K11" s="78" t="s">
        <v>48</v>
      </c>
      <c r="L11" s="78" t="s">
        <v>48</v>
      </c>
      <c r="M11" s="78" t="s">
        <v>48</v>
      </c>
      <c r="N11" s="78" t="s">
        <v>48</v>
      </c>
      <c r="O11" s="78" t="s">
        <v>48</v>
      </c>
      <c r="P11" s="78" t="s">
        <v>48</v>
      </c>
      <c r="Q11" s="78">
        <v>7064.7104169783806</v>
      </c>
      <c r="R11" s="78">
        <v>6917.9893011287195</v>
      </c>
    </row>
    <row r="12" spans="1:20" x14ac:dyDescent="0.25">
      <c r="A12" s="10" t="s">
        <v>49</v>
      </c>
      <c r="B12" s="79" t="s">
        <v>48</v>
      </c>
      <c r="C12" s="79" t="s">
        <v>48</v>
      </c>
      <c r="D12" s="79" t="s">
        <v>48</v>
      </c>
      <c r="E12" s="79" t="s">
        <v>48</v>
      </c>
      <c r="F12" s="79" t="s">
        <v>48</v>
      </c>
      <c r="G12" s="79" t="s">
        <v>48</v>
      </c>
      <c r="H12" s="79" t="s">
        <v>48</v>
      </c>
      <c r="I12" s="79" t="s">
        <v>48</v>
      </c>
      <c r="J12" s="79" t="s">
        <v>48</v>
      </c>
      <c r="K12" s="79" t="s">
        <v>48</v>
      </c>
      <c r="L12" s="79" t="s">
        <v>48</v>
      </c>
      <c r="M12" s="79" t="s">
        <v>48</v>
      </c>
      <c r="N12" s="79" t="s">
        <v>48</v>
      </c>
      <c r="O12" s="79" t="s">
        <v>48</v>
      </c>
      <c r="P12" s="79" t="s">
        <v>48</v>
      </c>
      <c r="Q12" s="79">
        <v>4964.4930285520495</v>
      </c>
      <c r="R12" s="79">
        <v>4713.1689179758496</v>
      </c>
    </row>
    <row r="13" spans="1:20" x14ac:dyDescent="0.25">
      <c r="A13" s="12" t="s">
        <v>50</v>
      </c>
      <c r="B13" s="78" t="s">
        <v>48</v>
      </c>
      <c r="C13" s="78" t="s">
        <v>48</v>
      </c>
      <c r="D13" s="78" t="s">
        <v>48</v>
      </c>
      <c r="E13" s="78" t="s">
        <v>48</v>
      </c>
      <c r="F13" s="78" t="s">
        <v>48</v>
      </c>
      <c r="G13" s="78" t="s">
        <v>48</v>
      </c>
      <c r="H13" s="78" t="s">
        <v>48</v>
      </c>
      <c r="I13" s="78" t="s">
        <v>48</v>
      </c>
      <c r="J13" s="78" t="s">
        <v>48</v>
      </c>
      <c r="K13" s="78" t="s">
        <v>48</v>
      </c>
      <c r="L13" s="78" t="s">
        <v>48</v>
      </c>
      <c r="M13" s="78" t="s">
        <v>48</v>
      </c>
      <c r="N13" s="78" t="s">
        <v>48</v>
      </c>
      <c r="O13" s="78" t="s">
        <v>48</v>
      </c>
      <c r="P13" s="78" t="s">
        <v>48</v>
      </c>
      <c r="Q13" s="78">
        <v>2183.00229056536</v>
      </c>
      <c r="R13" s="78">
        <v>2040.0021446228202</v>
      </c>
    </row>
    <row r="14" spans="1:20" x14ac:dyDescent="0.25">
      <c r="A14" s="16" t="s">
        <v>51</v>
      </c>
      <c r="B14" s="80">
        <f t="shared" ref="B14:R14" si="0">SUM(B15:B18)</f>
        <v>14609.218003211099</v>
      </c>
      <c r="C14" s="80">
        <f t="shared" si="0"/>
        <v>17292.723882361373</v>
      </c>
      <c r="D14" s="80">
        <f t="shared" si="0"/>
        <v>21240.360309449785</v>
      </c>
      <c r="E14" s="80">
        <f t="shared" si="0"/>
        <v>22321.015732723186</v>
      </c>
      <c r="F14" s="80">
        <f t="shared" si="0"/>
        <v>25355.323264695988</v>
      </c>
      <c r="G14" s="80">
        <f t="shared" si="0"/>
        <v>30979.327700584348</v>
      </c>
      <c r="H14" s="80">
        <f t="shared" si="0"/>
        <v>33991.287330451065</v>
      </c>
      <c r="I14" s="80">
        <f t="shared" si="0"/>
        <v>34414.768061229304</v>
      </c>
      <c r="J14" s="80">
        <f t="shared" si="0"/>
        <v>42611.872258346419</v>
      </c>
      <c r="K14" s="80">
        <f t="shared" si="0"/>
        <v>49573.572690659297</v>
      </c>
      <c r="L14" s="80">
        <f t="shared" si="0"/>
        <v>52362.594057656199</v>
      </c>
      <c r="M14" s="80">
        <f t="shared" si="0"/>
        <v>55719.1058464038</v>
      </c>
      <c r="N14" s="80">
        <f t="shared" si="0"/>
        <v>62122.645360986404</v>
      </c>
      <c r="O14" s="80">
        <f t="shared" si="0"/>
        <v>60267.844598995478</v>
      </c>
      <c r="P14" s="80">
        <f t="shared" si="0"/>
        <v>59126.499135529295</v>
      </c>
      <c r="Q14" s="80">
        <v>63230.006314432227</v>
      </c>
      <c r="R14" s="80">
        <v>66293.250070757495</v>
      </c>
    </row>
    <row r="15" spans="1:20" x14ac:dyDescent="0.25">
      <c r="A15" s="12" t="s">
        <v>52</v>
      </c>
      <c r="B15" s="81" t="s">
        <v>75</v>
      </c>
      <c r="C15" s="81">
        <v>147.31296544476999</v>
      </c>
      <c r="D15" s="81">
        <v>235.11700339288993</v>
      </c>
      <c r="E15" s="81">
        <v>228.13803787189002</v>
      </c>
      <c r="F15" s="81">
        <v>204.91779119909</v>
      </c>
      <c r="G15" s="81">
        <v>250.12659321934009</v>
      </c>
      <c r="H15" s="81">
        <v>348.13373808144985</v>
      </c>
      <c r="I15" s="81">
        <v>300.49424844491006</v>
      </c>
      <c r="J15" s="81">
        <v>543.06522301005998</v>
      </c>
      <c r="K15" s="81">
        <v>641.62450348328991</v>
      </c>
      <c r="L15" s="81">
        <v>694.90242579119001</v>
      </c>
      <c r="M15" s="81">
        <v>894.52527708728007</v>
      </c>
      <c r="N15" s="81">
        <v>756.41069832922005</v>
      </c>
      <c r="O15" s="81">
        <v>783.05528656563001</v>
      </c>
      <c r="P15" s="81">
        <v>592.35439607666012</v>
      </c>
      <c r="Q15" s="81">
        <v>693.51444201237985</v>
      </c>
      <c r="R15" s="81">
        <v>688.25717810280014</v>
      </c>
    </row>
    <row r="16" spans="1:20" x14ac:dyDescent="0.25">
      <c r="A16" s="10" t="s">
        <v>53</v>
      </c>
      <c r="B16" s="82">
        <v>11239.388262312999</v>
      </c>
      <c r="C16" s="82">
        <v>13999.854241587002</v>
      </c>
      <c r="D16" s="82">
        <v>17255.710580162995</v>
      </c>
      <c r="E16" s="82">
        <v>18335.041353234999</v>
      </c>
      <c r="F16" s="82">
        <v>20038.262559684998</v>
      </c>
      <c r="G16" s="82">
        <v>22687.423218633005</v>
      </c>
      <c r="H16" s="82">
        <v>25954.76407344301</v>
      </c>
      <c r="I16" s="82">
        <v>24762.336102524994</v>
      </c>
      <c r="J16" s="82">
        <v>29111.204573990988</v>
      </c>
      <c r="K16" s="82">
        <v>34715.494084722959</v>
      </c>
      <c r="L16" s="82">
        <v>36774.95705008092</v>
      </c>
      <c r="M16" s="82">
        <v>39582.620412267839</v>
      </c>
      <c r="N16" s="82">
        <v>45502.704423727126</v>
      </c>
      <c r="O16" s="82">
        <v>42808.174451180254</v>
      </c>
      <c r="P16" s="82">
        <v>41441.83042400569</v>
      </c>
      <c r="Q16" s="82">
        <v>46894.362715500596</v>
      </c>
      <c r="R16" s="82">
        <v>48801.633453542861</v>
      </c>
    </row>
    <row r="17" spans="1:22" x14ac:dyDescent="0.25">
      <c r="A17" s="12" t="s">
        <v>54</v>
      </c>
      <c r="B17" s="81">
        <v>515.20446397119997</v>
      </c>
      <c r="C17" s="81">
        <v>176.66349725720025</v>
      </c>
      <c r="D17" s="81">
        <v>399.13235616969968</v>
      </c>
      <c r="E17" s="81">
        <v>382.9317252843008</v>
      </c>
      <c r="F17" s="81">
        <v>1481.8773778697005</v>
      </c>
      <c r="G17" s="81">
        <v>2359.1658945987006</v>
      </c>
      <c r="H17" s="81">
        <v>2856.7166780647003</v>
      </c>
      <c r="I17" s="81">
        <v>2848.5183243288998</v>
      </c>
      <c r="J17" s="81">
        <v>3708.4804635021505</v>
      </c>
      <c r="K17" s="81">
        <v>4266.2765172639893</v>
      </c>
      <c r="L17" s="81">
        <v>3693.3594715039808</v>
      </c>
      <c r="M17" s="81">
        <v>4110.1021780840192</v>
      </c>
      <c r="N17" s="81">
        <v>4219.5312269387605</v>
      </c>
      <c r="O17" s="81">
        <v>4071.8712055674</v>
      </c>
      <c r="P17" s="81">
        <v>4453.2047427183697</v>
      </c>
      <c r="Q17" s="81">
        <v>4352.7331008110295</v>
      </c>
      <c r="R17" s="81">
        <v>4946.5489843027799</v>
      </c>
    </row>
    <row r="18" spans="1:22" x14ac:dyDescent="0.25">
      <c r="A18" s="10" t="s">
        <v>55</v>
      </c>
      <c r="B18" s="82">
        <v>2854.6252769268999</v>
      </c>
      <c r="C18" s="82">
        <v>2968.8931780724001</v>
      </c>
      <c r="D18" s="82">
        <v>3350.4003697241992</v>
      </c>
      <c r="E18" s="82">
        <v>3374.904616331999</v>
      </c>
      <c r="F18" s="82">
        <v>3630.2655359422006</v>
      </c>
      <c r="G18" s="82">
        <v>5682.6119941333009</v>
      </c>
      <c r="H18" s="82">
        <v>4831.6728408619001</v>
      </c>
      <c r="I18" s="82">
        <v>6503.4193859304996</v>
      </c>
      <c r="J18" s="82">
        <v>9249.12199784322</v>
      </c>
      <c r="K18" s="82">
        <v>9950.1775851890579</v>
      </c>
      <c r="L18" s="82">
        <v>11199.375110280109</v>
      </c>
      <c r="M18" s="82">
        <v>11131.857978964659</v>
      </c>
      <c r="N18" s="82">
        <v>11643.999011991298</v>
      </c>
      <c r="O18" s="82">
        <v>12604.743655682201</v>
      </c>
      <c r="P18" s="82">
        <v>12639.10957272857</v>
      </c>
      <c r="Q18" s="82">
        <v>11289.396056108219</v>
      </c>
      <c r="R18" s="82">
        <v>11856.810454809052</v>
      </c>
    </row>
    <row r="19" spans="1:22" x14ac:dyDescent="0.25">
      <c r="A19" s="83" t="s">
        <v>56</v>
      </c>
      <c r="B19" s="84">
        <f t="shared" ref="B19:Q19" si="1">SUM(B20:B29)</f>
        <v>27735.231181587493</v>
      </c>
      <c r="C19" s="84">
        <f t="shared" si="1"/>
        <v>32326.131893612543</v>
      </c>
      <c r="D19" s="84">
        <f t="shared" si="1"/>
        <v>36899.987166334242</v>
      </c>
      <c r="E19" s="84">
        <f t="shared" si="1"/>
        <v>41923.850477688306</v>
      </c>
      <c r="F19" s="84">
        <f t="shared" si="1"/>
        <v>47499.114070632997</v>
      </c>
      <c r="G19" s="84">
        <f t="shared" si="1"/>
        <v>51966.487272674698</v>
      </c>
      <c r="H19" s="84">
        <f t="shared" si="1"/>
        <v>61698.160161167107</v>
      </c>
      <c r="I19" s="84">
        <f t="shared" si="1"/>
        <v>68283.514759586993</v>
      </c>
      <c r="J19" s="84">
        <f t="shared" si="1"/>
        <v>78915.366618351938</v>
      </c>
      <c r="K19" s="84">
        <f t="shared" si="1"/>
        <v>88431.666518306534</v>
      </c>
      <c r="L19" s="84">
        <f t="shared" si="1"/>
        <v>100792.84064265783</v>
      </c>
      <c r="M19" s="84">
        <f t="shared" si="1"/>
        <v>113136.5411060355</v>
      </c>
      <c r="N19" s="84">
        <f t="shared" si="1"/>
        <v>130033.27861159842</v>
      </c>
      <c r="O19" s="84">
        <f t="shared" si="1"/>
        <v>136916.88413986022</v>
      </c>
      <c r="P19" s="84">
        <f t="shared" si="1"/>
        <v>143781.90852481712</v>
      </c>
      <c r="Q19" s="84">
        <v>156505.57344159082</v>
      </c>
      <c r="R19" s="84">
        <v>167943.62380478697</v>
      </c>
      <c r="S19" s="102"/>
      <c r="V19" s="103"/>
    </row>
    <row r="20" spans="1:22" x14ac:dyDescent="0.25">
      <c r="A20" s="10" t="s">
        <v>57</v>
      </c>
      <c r="B20" s="82">
        <v>3827.1507010752002</v>
      </c>
      <c r="C20" s="82">
        <v>5962.808330608601</v>
      </c>
      <c r="D20" s="82">
        <v>7146.0320371618</v>
      </c>
      <c r="E20" s="82">
        <v>9133.4570047162015</v>
      </c>
      <c r="F20" s="82">
        <v>10946.391452762402</v>
      </c>
      <c r="G20" s="82">
        <v>11275.052544233098</v>
      </c>
      <c r="H20" s="82">
        <v>15185.385117807602</v>
      </c>
      <c r="I20" s="82">
        <v>16938.079411580602</v>
      </c>
      <c r="J20" s="82">
        <v>20025.33425879728</v>
      </c>
      <c r="K20" s="82">
        <v>22507.072235264517</v>
      </c>
      <c r="L20" s="82">
        <v>26049.075145164472</v>
      </c>
      <c r="M20" s="82">
        <v>27381.161056491492</v>
      </c>
      <c r="N20" s="82">
        <v>32836.972721130536</v>
      </c>
      <c r="O20" s="82">
        <v>32971.482412429075</v>
      </c>
      <c r="P20" s="82">
        <v>33265.377927752612</v>
      </c>
      <c r="Q20" s="82">
        <v>37021.078276139924</v>
      </c>
      <c r="R20" s="82">
        <v>39871.934976056975</v>
      </c>
      <c r="S20" s="102"/>
      <c r="V20" s="103"/>
    </row>
    <row r="21" spans="1:22" x14ac:dyDescent="0.25">
      <c r="A21" s="12" t="s">
        <v>58</v>
      </c>
      <c r="B21" s="81">
        <v>1905.9824916234002</v>
      </c>
      <c r="C21" s="81">
        <v>2040.5224764998998</v>
      </c>
      <c r="D21" s="81">
        <v>2603.2418730527997</v>
      </c>
      <c r="E21" s="81">
        <v>2547.2017934639007</v>
      </c>
      <c r="F21" s="81">
        <v>2798.7193857624006</v>
      </c>
      <c r="G21" s="81">
        <v>3247.7209274478996</v>
      </c>
      <c r="H21" s="81">
        <v>3883.9541831082001</v>
      </c>
      <c r="I21" s="81">
        <v>4114.4960481211001</v>
      </c>
      <c r="J21" s="81">
        <v>5199.4456611543192</v>
      </c>
      <c r="K21" s="81">
        <v>5816.2691784096705</v>
      </c>
      <c r="L21" s="81">
        <v>6964.3478371130195</v>
      </c>
      <c r="M21" s="81">
        <v>8129.2708110139602</v>
      </c>
      <c r="N21" s="81">
        <v>8885.6000123449194</v>
      </c>
      <c r="O21" s="81">
        <v>8631.1274952017829</v>
      </c>
      <c r="P21" s="81">
        <v>9224.8714971775189</v>
      </c>
      <c r="Q21" s="81">
        <v>10872.902955895079</v>
      </c>
      <c r="R21" s="81">
        <v>11863.690905585381</v>
      </c>
      <c r="S21" s="102"/>
      <c r="V21" s="103"/>
    </row>
    <row r="22" spans="1:22" x14ac:dyDescent="0.25">
      <c r="A22" s="10" t="s">
        <v>59</v>
      </c>
      <c r="B22" s="82">
        <v>1113.9215356329998</v>
      </c>
      <c r="C22" s="82">
        <v>1089.0555875729001</v>
      </c>
      <c r="D22" s="82">
        <v>739.86301615490004</v>
      </c>
      <c r="E22" s="82">
        <v>837.01001957590006</v>
      </c>
      <c r="F22" s="82">
        <v>1169.8237891888998</v>
      </c>
      <c r="G22" s="82">
        <v>1537.8223709625001</v>
      </c>
      <c r="H22" s="82">
        <v>1834.3476544348998</v>
      </c>
      <c r="I22" s="82">
        <v>1843.7594556081999</v>
      </c>
      <c r="J22" s="82">
        <v>2217.2828125643396</v>
      </c>
      <c r="K22" s="82">
        <v>2879.2499280470001</v>
      </c>
      <c r="L22" s="82">
        <v>3988.90175075566</v>
      </c>
      <c r="M22" s="82">
        <v>3898.3930247461394</v>
      </c>
      <c r="N22" s="82">
        <v>3813.1091602804195</v>
      </c>
      <c r="O22" s="82">
        <v>4891.9815901491202</v>
      </c>
      <c r="P22" s="82">
        <v>5025.7127142358295</v>
      </c>
      <c r="Q22" s="82">
        <v>4897.341543799721</v>
      </c>
      <c r="R22" s="82">
        <v>5633.9449333958091</v>
      </c>
      <c r="S22" s="102"/>
      <c r="V22" s="103"/>
    </row>
    <row r="23" spans="1:22" x14ac:dyDescent="0.25">
      <c r="A23" s="12" t="s">
        <v>60</v>
      </c>
      <c r="B23" s="81">
        <v>1465.7822672086997</v>
      </c>
      <c r="C23" s="81">
        <v>1754.1422408309998</v>
      </c>
      <c r="D23" s="81">
        <v>2034.3856536915</v>
      </c>
      <c r="E23" s="81">
        <v>2359.5586975521996</v>
      </c>
      <c r="F23" s="81">
        <v>2421.8793531591996</v>
      </c>
      <c r="G23" s="81">
        <v>2689.1029679800999</v>
      </c>
      <c r="H23" s="81">
        <v>2935.0820445826998</v>
      </c>
      <c r="I23" s="81">
        <v>3195.6686009078999</v>
      </c>
      <c r="J23" s="81">
        <v>3161.3834610960598</v>
      </c>
      <c r="K23" s="81">
        <v>3467.7330293017599</v>
      </c>
      <c r="L23" s="81">
        <v>3810.7727876987096</v>
      </c>
      <c r="M23" s="81">
        <v>3982.7978233942799</v>
      </c>
      <c r="N23" s="81">
        <v>5399.7973138790103</v>
      </c>
      <c r="O23" s="81">
        <v>6013.8023274433199</v>
      </c>
      <c r="P23" s="81">
        <v>5953.9655432915297</v>
      </c>
      <c r="Q23" s="81">
        <v>6480.933553031151</v>
      </c>
      <c r="R23" s="81">
        <v>7014.7536250351695</v>
      </c>
      <c r="S23" s="102"/>
      <c r="V23" s="103"/>
    </row>
    <row r="24" spans="1:22" x14ac:dyDescent="0.25">
      <c r="A24" s="10" t="s">
        <v>61</v>
      </c>
      <c r="B24" s="82">
        <v>1938.9693962317299</v>
      </c>
      <c r="C24" s="82">
        <v>1804.5662259671499</v>
      </c>
      <c r="D24" s="82">
        <v>1994.5900448336997</v>
      </c>
      <c r="E24" s="82">
        <v>2345.7740394123002</v>
      </c>
      <c r="F24" s="82">
        <v>2717.7778829710001</v>
      </c>
      <c r="G24" s="82">
        <v>3038.2980898526998</v>
      </c>
      <c r="H24" s="82">
        <v>3126.7960809005999</v>
      </c>
      <c r="I24" s="82">
        <v>3454.0141483123998</v>
      </c>
      <c r="J24" s="82">
        <v>4186.1834781438001</v>
      </c>
      <c r="K24" s="82">
        <v>4753.5443831499597</v>
      </c>
      <c r="L24" s="82">
        <v>5432.8952554835487</v>
      </c>
      <c r="M24" s="82">
        <v>5929.6428816538701</v>
      </c>
      <c r="N24" s="82">
        <v>7203.0573953244602</v>
      </c>
      <c r="O24" s="82">
        <v>7844.0406422014494</v>
      </c>
      <c r="P24" s="82">
        <v>9048.9116477008793</v>
      </c>
      <c r="Q24" s="82">
        <v>9209.2015471942414</v>
      </c>
      <c r="R24" s="82">
        <v>9512.3938331676509</v>
      </c>
      <c r="S24" s="102"/>
      <c r="V24" s="103"/>
    </row>
    <row r="25" spans="1:22" x14ac:dyDescent="0.25">
      <c r="A25" s="12" t="s">
        <v>62</v>
      </c>
      <c r="B25" s="81">
        <v>5355.519287030761</v>
      </c>
      <c r="C25" s="81">
        <v>5801.4845889550907</v>
      </c>
      <c r="D25" s="81">
        <v>6342.8498298596405</v>
      </c>
      <c r="E25" s="81">
        <v>7219.1852613083001</v>
      </c>
      <c r="F25" s="81">
        <v>7554.9848592182907</v>
      </c>
      <c r="G25" s="81">
        <v>9070.9741891751</v>
      </c>
      <c r="H25" s="81">
        <v>9527.6343292810998</v>
      </c>
      <c r="I25" s="81">
        <v>11027.933276913398</v>
      </c>
      <c r="J25" s="81">
        <v>12445.802406004441</v>
      </c>
      <c r="K25" s="81">
        <v>14045.290900095792</v>
      </c>
      <c r="L25" s="81">
        <v>14563.51171182617</v>
      </c>
      <c r="M25" s="81">
        <v>18308.599985341611</v>
      </c>
      <c r="N25" s="81">
        <v>20960.765442658489</v>
      </c>
      <c r="O25" s="81">
        <v>21798.74768636853</v>
      </c>
      <c r="P25" s="81">
        <v>22408.884133637803</v>
      </c>
      <c r="Q25" s="81">
        <v>24443.340480005594</v>
      </c>
      <c r="R25" s="81">
        <v>25438.188370041982</v>
      </c>
      <c r="S25" s="102"/>
      <c r="V25" s="103"/>
    </row>
    <row r="26" spans="1:22" x14ac:dyDescent="0.25">
      <c r="A26" s="10" t="s">
        <v>63</v>
      </c>
      <c r="B26" s="82">
        <v>2348.8235801317996</v>
      </c>
      <c r="C26" s="82">
        <v>2614.0880213080004</v>
      </c>
      <c r="D26" s="82">
        <v>3675.4225776885005</v>
      </c>
      <c r="E26" s="82">
        <v>3501.1597096914002</v>
      </c>
      <c r="F26" s="82">
        <v>4373.8192804195996</v>
      </c>
      <c r="G26" s="82">
        <v>4037.5216420210004</v>
      </c>
      <c r="H26" s="82">
        <v>5511.5217626392996</v>
      </c>
      <c r="I26" s="82">
        <v>5959.7674714881005</v>
      </c>
      <c r="J26" s="82">
        <v>7964.7553564273903</v>
      </c>
      <c r="K26" s="82">
        <v>8422.5477997762391</v>
      </c>
      <c r="L26" s="82">
        <v>9951.9468453591107</v>
      </c>
      <c r="M26" s="82">
        <v>11204.051145112911</v>
      </c>
      <c r="N26" s="82">
        <v>12354.242074264821</v>
      </c>
      <c r="O26" s="82">
        <v>13645.02519261718</v>
      </c>
      <c r="P26" s="82">
        <v>13825.913917433967</v>
      </c>
      <c r="Q26" s="82">
        <v>14832.30869262635</v>
      </c>
      <c r="R26" s="82">
        <v>16187.82916944613</v>
      </c>
      <c r="S26" s="102"/>
      <c r="V26" s="103"/>
    </row>
    <row r="27" spans="1:22" x14ac:dyDescent="0.25">
      <c r="A27" s="12" t="s">
        <v>64</v>
      </c>
      <c r="B27" s="81">
        <v>6276.8864409508997</v>
      </c>
      <c r="C27" s="81">
        <v>7301.3662807215997</v>
      </c>
      <c r="D27" s="81">
        <v>7848.6813720297987</v>
      </c>
      <c r="E27" s="81">
        <v>9133.7930035997997</v>
      </c>
      <c r="F27" s="81">
        <v>10272.403397268299</v>
      </c>
      <c r="G27" s="81">
        <v>11695.47244677</v>
      </c>
      <c r="H27" s="81">
        <v>13777.0220338419</v>
      </c>
      <c r="I27" s="81">
        <v>15105.621621635499</v>
      </c>
      <c r="J27" s="81">
        <v>16829.600643803707</v>
      </c>
      <c r="K27" s="81">
        <v>18833.9519376055</v>
      </c>
      <c r="L27" s="81">
        <v>20787.236935933619</v>
      </c>
      <c r="M27" s="81">
        <v>24194.421409094601</v>
      </c>
      <c r="N27" s="81">
        <v>26466.111982643037</v>
      </c>
      <c r="O27" s="81">
        <v>28534.686421314502</v>
      </c>
      <c r="P27" s="81">
        <v>31433.15039382776</v>
      </c>
      <c r="Q27" s="81">
        <v>33674.35894575336</v>
      </c>
      <c r="R27" s="81">
        <v>35481.400793313245</v>
      </c>
      <c r="S27" s="102"/>
      <c r="V27" s="103"/>
    </row>
    <row r="28" spans="1:22" x14ac:dyDescent="0.25">
      <c r="A28" s="10" t="s">
        <v>65</v>
      </c>
      <c r="B28" s="82">
        <v>1752.2017023474002</v>
      </c>
      <c r="C28" s="82">
        <v>1958.9948884942999</v>
      </c>
      <c r="D28" s="82">
        <v>2347.5522175931997</v>
      </c>
      <c r="E28" s="82">
        <v>2296.6441714424</v>
      </c>
      <c r="F28" s="82">
        <v>2472.1129658815998</v>
      </c>
      <c r="G28" s="82">
        <v>2684.5384846581001</v>
      </c>
      <c r="H28" s="82">
        <v>2861.2790112430002</v>
      </c>
      <c r="I28" s="82">
        <v>3177.5879450066004</v>
      </c>
      <c r="J28" s="82">
        <v>3396.93947641964</v>
      </c>
      <c r="K28" s="82">
        <v>3841.5471205645199</v>
      </c>
      <c r="L28" s="82">
        <v>4932.93325484869</v>
      </c>
      <c r="M28" s="82">
        <v>5367.8737490097101</v>
      </c>
      <c r="N28" s="82">
        <v>6328.0831608474882</v>
      </c>
      <c r="O28" s="82">
        <v>6783.5443535246104</v>
      </c>
      <c r="P28" s="82">
        <v>7282.2887898688996</v>
      </c>
      <c r="Q28" s="82">
        <v>8000.2243941349298</v>
      </c>
      <c r="R28" s="82">
        <v>8928.9684532213778</v>
      </c>
      <c r="S28" s="102"/>
      <c r="V28" s="103"/>
    </row>
    <row r="29" spans="1:22" x14ac:dyDescent="0.25">
      <c r="A29" s="12" t="s">
        <v>76</v>
      </c>
      <c r="B29" s="81">
        <v>1749.9937793546003</v>
      </c>
      <c r="C29" s="81">
        <v>1999.1032526539998</v>
      </c>
      <c r="D29" s="81">
        <v>2167.3685442684</v>
      </c>
      <c r="E29" s="81">
        <v>2550.0667769259003</v>
      </c>
      <c r="F29" s="81">
        <v>2771.2017040012997</v>
      </c>
      <c r="G29" s="81">
        <v>2689.9836095741998</v>
      </c>
      <c r="H29" s="81">
        <v>3055.1379433277998</v>
      </c>
      <c r="I29" s="81">
        <v>3466.5867800132005</v>
      </c>
      <c r="J29" s="81">
        <v>3488.6390639409697</v>
      </c>
      <c r="K29" s="81">
        <v>3864.46000609159</v>
      </c>
      <c r="L29" s="81">
        <v>4311.2191184748299</v>
      </c>
      <c r="M29" s="81">
        <v>4740.3292201769291</v>
      </c>
      <c r="N29" s="81">
        <v>5785.5393482252412</v>
      </c>
      <c r="O29" s="81">
        <v>5802.4460186106398</v>
      </c>
      <c r="P29" s="81">
        <v>6312.8319598903199</v>
      </c>
      <c r="Q29" s="81">
        <v>4164.8946676969299</v>
      </c>
      <c r="R29" s="81">
        <v>5021.2755108841293</v>
      </c>
      <c r="S29" s="102"/>
      <c r="V29" s="103"/>
    </row>
    <row r="30" spans="1:22" ht="16.5" thickBot="1" x14ac:dyDescent="0.3">
      <c r="A30" s="10" t="s">
        <v>67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2">
        <v>2908.9883853135802</v>
      </c>
      <c r="R30" s="82">
        <v>2989.2432346391001</v>
      </c>
      <c r="S30" s="102"/>
      <c r="V30" s="103"/>
    </row>
    <row r="31" spans="1:22" x14ac:dyDescent="0.25">
      <c r="A31" s="86" t="s">
        <v>77</v>
      </c>
      <c r="B31" s="87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22" x14ac:dyDescent="0.25">
      <c r="A32" s="23" t="s">
        <v>68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S8" sqref="S8"/>
    </sheetView>
  </sheetViews>
  <sheetFormatPr defaultColWidth="9.140625" defaultRowHeight="15.75" x14ac:dyDescent="0.25"/>
  <cols>
    <col min="1" max="1" width="86.7109375" style="1" customWidth="1"/>
    <col min="2" max="17" width="8.5703125" style="1" customWidth="1"/>
    <col min="18" max="16384" width="9.140625" style="1"/>
  </cols>
  <sheetData>
    <row r="1" spans="1:17" x14ac:dyDescent="0.25">
      <c r="A1" s="110"/>
      <c r="B1" s="28"/>
      <c r="C1" s="28"/>
      <c r="D1" s="28"/>
      <c r="E1" s="28"/>
      <c r="G1" s="71"/>
      <c r="H1" s="71"/>
      <c r="I1" s="71"/>
      <c r="J1" s="71"/>
      <c r="K1" s="71"/>
      <c r="L1" s="71"/>
      <c r="N1" s="47"/>
      <c r="O1" s="47"/>
    </row>
    <row r="2" spans="1:17" x14ac:dyDescent="0.25">
      <c r="A2" s="14"/>
    </row>
    <row r="3" spans="1:17" x14ac:dyDescent="0.25">
      <c r="A3" s="89" t="s">
        <v>0</v>
      </c>
      <c r="B3" s="26"/>
      <c r="C3" s="26"/>
      <c r="D3" s="26"/>
      <c r="E3" s="26"/>
      <c r="Q3" s="24" t="s">
        <v>1</v>
      </c>
    </row>
    <row r="4" spans="1:17" x14ac:dyDescent="0.25">
      <c r="A4" s="89"/>
      <c r="B4" s="111"/>
      <c r="C4" s="111"/>
      <c r="D4" s="111"/>
      <c r="E4" s="111"/>
    </row>
    <row r="5" spans="1:17" x14ac:dyDescent="0.25">
      <c r="A5" s="89" t="s">
        <v>82</v>
      </c>
      <c r="B5" s="26"/>
      <c r="C5" s="26"/>
      <c r="D5" s="26"/>
      <c r="E5" s="26"/>
    </row>
    <row r="6" spans="1:17" x14ac:dyDescent="0.25">
      <c r="A6" s="89" t="s">
        <v>83</v>
      </c>
      <c r="B6" s="26"/>
      <c r="C6" s="26"/>
      <c r="D6" s="26"/>
      <c r="E6" s="26"/>
    </row>
    <row r="7" spans="1:17" x14ac:dyDescent="0.25">
      <c r="A7" s="89" t="s">
        <v>159</v>
      </c>
      <c r="B7" s="26"/>
      <c r="C7" s="26"/>
      <c r="D7" s="26"/>
      <c r="E7" s="26"/>
    </row>
    <row r="8" spans="1:17" ht="16.5" thickBot="1" x14ac:dyDescent="0.3">
      <c r="A8" s="90"/>
      <c r="B8" s="30"/>
      <c r="C8" s="30"/>
      <c r="D8" s="30"/>
      <c r="E8" s="30"/>
      <c r="N8" s="47"/>
      <c r="Q8" s="47" t="s">
        <v>23</v>
      </c>
    </row>
    <row r="9" spans="1:17" ht="16.5" thickBot="1" x14ac:dyDescent="0.3">
      <c r="A9" s="72" t="s">
        <v>44</v>
      </c>
      <c r="B9" s="230">
        <v>2003</v>
      </c>
      <c r="C9" s="230">
        <v>2004</v>
      </c>
      <c r="D9" s="230">
        <v>2005</v>
      </c>
      <c r="E9" s="230">
        <v>2006</v>
      </c>
      <c r="F9" s="230">
        <v>2007</v>
      </c>
      <c r="G9" s="230">
        <v>2008</v>
      </c>
      <c r="H9" s="230">
        <v>2009</v>
      </c>
      <c r="I9" s="230">
        <v>2010</v>
      </c>
      <c r="J9" s="230">
        <v>2011</v>
      </c>
      <c r="K9" s="230">
        <v>2012</v>
      </c>
      <c r="L9" s="230">
        <v>2013</v>
      </c>
      <c r="M9" s="230">
        <v>2014</v>
      </c>
      <c r="N9" s="230">
        <v>2015</v>
      </c>
      <c r="O9" s="230">
        <v>2016</v>
      </c>
      <c r="P9" s="230">
        <v>2017</v>
      </c>
      <c r="Q9" s="231">
        <v>2018</v>
      </c>
    </row>
    <row r="10" spans="1:17" s="26" customFormat="1" x14ac:dyDescent="0.25">
      <c r="A10" s="75" t="s">
        <v>74</v>
      </c>
      <c r="B10" s="112">
        <v>2.3227606014237523</v>
      </c>
      <c r="C10" s="112">
        <v>7.3262694723596411</v>
      </c>
      <c r="D10" s="112">
        <v>1.8837376042157814</v>
      </c>
      <c r="E10" s="112">
        <v>2.391839361607623</v>
      </c>
      <c r="F10" s="112">
        <v>6.0119811841639432</v>
      </c>
      <c r="G10" s="112">
        <v>1.3099858662648671</v>
      </c>
      <c r="H10" s="112">
        <v>-0.21874843931976784</v>
      </c>
      <c r="I10" s="112">
        <v>5.0693044878993447</v>
      </c>
      <c r="J10" s="112">
        <v>3.3275827355572858</v>
      </c>
      <c r="K10" s="112">
        <v>1.4347175507439403</v>
      </c>
      <c r="L10" s="112">
        <v>3.4579207407430204</v>
      </c>
      <c r="M10" s="112">
        <v>2.3490863571534675</v>
      </c>
      <c r="N10" s="112">
        <v>-3.7374628645930272</v>
      </c>
      <c r="O10" s="112">
        <v>-1.2819488667383752</v>
      </c>
      <c r="P10" s="112">
        <v>3.6186763461710996</v>
      </c>
      <c r="Q10" s="112">
        <v>3.4036613068596955</v>
      </c>
    </row>
    <row r="11" spans="1:17" x14ac:dyDescent="0.25">
      <c r="A11" s="16" t="s">
        <v>46</v>
      </c>
      <c r="B11" s="113">
        <v>11.318555632997601</v>
      </c>
      <c r="C11" s="113">
        <v>1.2802723555042945</v>
      </c>
      <c r="D11" s="113">
        <v>7.4202679620043881</v>
      </c>
      <c r="E11" s="113">
        <v>1.4567252044216445</v>
      </c>
      <c r="F11" s="113">
        <v>7.1945809806370136</v>
      </c>
      <c r="G11" s="113">
        <v>1.4332464165133842</v>
      </c>
      <c r="H11" s="113">
        <v>-1.3985051393609211</v>
      </c>
      <c r="I11" s="113">
        <v>6.0127538693680407</v>
      </c>
      <c r="J11" s="113">
        <v>1.6162581065698021</v>
      </c>
      <c r="K11" s="113">
        <v>-7.0188395635604053</v>
      </c>
      <c r="L11" s="113">
        <v>5.3082656596975255</v>
      </c>
      <c r="M11" s="113">
        <v>3.5888398832723283</v>
      </c>
      <c r="N11" s="113">
        <v>0.1659599269744092</v>
      </c>
      <c r="O11" s="113">
        <v>-3.1926643330797049</v>
      </c>
      <c r="P11" s="113">
        <v>9.5230727226721683</v>
      </c>
      <c r="Q11" s="113">
        <v>-4.3</v>
      </c>
    </row>
    <row r="12" spans="1:17" x14ac:dyDescent="0.25">
      <c r="A12" s="12" t="s">
        <v>47</v>
      </c>
      <c r="B12" s="114" t="s">
        <v>48</v>
      </c>
      <c r="C12" s="114" t="s">
        <v>48</v>
      </c>
      <c r="D12" s="114" t="s">
        <v>48</v>
      </c>
      <c r="E12" s="114" t="s">
        <v>48</v>
      </c>
      <c r="F12" s="114" t="s">
        <v>48</v>
      </c>
      <c r="G12" s="114" t="s">
        <v>48</v>
      </c>
      <c r="H12" s="114" t="s">
        <v>48</v>
      </c>
      <c r="I12" s="114" t="s">
        <v>48</v>
      </c>
      <c r="J12" s="119">
        <v>-3.1332155689086982</v>
      </c>
      <c r="K12" s="119">
        <v>-12.739305766329146</v>
      </c>
      <c r="L12" s="119">
        <v>12.970552734732221</v>
      </c>
      <c r="M12" s="119">
        <v>5.6088383736884406</v>
      </c>
      <c r="N12" s="119">
        <v>1.0185736917057042</v>
      </c>
      <c r="O12" s="119">
        <v>-5.8116158188763034</v>
      </c>
      <c r="P12" s="119">
        <v>10.995798448955973</v>
      </c>
      <c r="Q12" s="119">
        <v>-7.7965221047996529</v>
      </c>
    </row>
    <row r="13" spans="1:17" x14ac:dyDescent="0.25">
      <c r="A13" s="10" t="s">
        <v>49</v>
      </c>
      <c r="B13" s="115" t="s">
        <v>48</v>
      </c>
      <c r="C13" s="115" t="s">
        <v>48</v>
      </c>
      <c r="D13" s="115" t="s">
        <v>48</v>
      </c>
      <c r="E13" s="115" t="s">
        <v>48</v>
      </c>
      <c r="F13" s="115" t="s">
        <v>48</v>
      </c>
      <c r="G13" s="115" t="s">
        <v>48</v>
      </c>
      <c r="H13" s="115" t="s">
        <v>48</v>
      </c>
      <c r="I13" s="115" t="s">
        <v>48</v>
      </c>
      <c r="J13" s="115">
        <v>5.3509401775645671</v>
      </c>
      <c r="K13" s="115">
        <v>0.77469467932318459</v>
      </c>
      <c r="L13" s="115">
        <v>0.58422603989982669</v>
      </c>
      <c r="M13" s="115">
        <v>-1.1938676305329854</v>
      </c>
      <c r="N13" s="115">
        <v>0.91986507598185163</v>
      </c>
      <c r="O13" s="115">
        <v>1.0860980644081586</v>
      </c>
      <c r="P13" s="116">
        <v>4.9551239430463134</v>
      </c>
      <c r="Q13" s="116">
        <v>-0.86144203024006716</v>
      </c>
    </row>
    <row r="14" spans="1:17" x14ac:dyDescent="0.25">
      <c r="A14" s="12" t="s">
        <v>50</v>
      </c>
      <c r="B14" s="114" t="s">
        <v>48</v>
      </c>
      <c r="C14" s="114" t="s">
        <v>48</v>
      </c>
      <c r="D14" s="114" t="s">
        <v>48</v>
      </c>
      <c r="E14" s="114" t="s">
        <v>48</v>
      </c>
      <c r="F14" s="114" t="s">
        <v>48</v>
      </c>
      <c r="G14" s="114" t="s">
        <v>48</v>
      </c>
      <c r="H14" s="114" t="s">
        <v>48</v>
      </c>
      <c r="I14" s="114" t="s">
        <v>48</v>
      </c>
      <c r="J14" s="117">
        <v>8.4421512821448719</v>
      </c>
      <c r="K14" s="117">
        <v>-7.0759493929797195</v>
      </c>
      <c r="L14" s="117">
        <v>-5.5439272611381369</v>
      </c>
      <c r="M14" s="117">
        <v>7.3319771299128256</v>
      </c>
      <c r="N14" s="117">
        <v>-4.16838057077854</v>
      </c>
      <c r="O14" s="117">
        <v>-4.5305562771305148</v>
      </c>
      <c r="P14" s="53">
        <v>14.992004015994031</v>
      </c>
      <c r="Q14" s="53">
        <v>-0.8184088254841293</v>
      </c>
    </row>
    <row r="15" spans="1:17" x14ac:dyDescent="0.25">
      <c r="A15" s="16" t="s">
        <v>51</v>
      </c>
      <c r="B15" s="118"/>
      <c r="C15" s="118"/>
      <c r="D15" s="118"/>
      <c r="E15" s="118"/>
      <c r="F15" s="118"/>
      <c r="G15" s="118"/>
      <c r="H15" s="118"/>
      <c r="I15" s="118"/>
    </row>
    <row r="16" spans="1:17" x14ac:dyDescent="0.25">
      <c r="A16" s="12" t="s">
        <v>52</v>
      </c>
      <c r="B16" s="119">
        <v>-6.2067010475293785</v>
      </c>
      <c r="C16" s="119">
        <v>-1.5976195849728754</v>
      </c>
      <c r="D16" s="119">
        <v>-1.8252660541562591</v>
      </c>
      <c r="E16" s="119">
        <v>-11.904263870863346</v>
      </c>
      <c r="F16" s="119">
        <v>31.643903841248289</v>
      </c>
      <c r="G16" s="119">
        <v>34.37257264084559</v>
      </c>
      <c r="H16" s="119">
        <v>4.7596362881621417</v>
      </c>
      <c r="I16" s="119">
        <v>3.6678373953904782</v>
      </c>
      <c r="J16" s="119">
        <v>5.5686253299743811</v>
      </c>
      <c r="K16" s="119">
        <v>10.708921393797638</v>
      </c>
      <c r="L16" s="119">
        <v>17.313756986653956</v>
      </c>
      <c r="M16" s="119">
        <v>0.5914727581983783</v>
      </c>
      <c r="N16" s="119">
        <v>-9.1297982265439686</v>
      </c>
      <c r="O16" s="119">
        <v>-12.030264419309887</v>
      </c>
      <c r="P16" s="119">
        <v>-11.185754779940069</v>
      </c>
      <c r="Q16" s="119">
        <v>-1.9593394318155544</v>
      </c>
    </row>
    <row r="17" spans="1:17" x14ac:dyDescent="0.25">
      <c r="A17" s="10" t="s">
        <v>53</v>
      </c>
      <c r="B17" s="113">
        <v>-3.4061406858296124</v>
      </c>
      <c r="C17" s="113">
        <v>11.977932856270314</v>
      </c>
      <c r="D17" s="113">
        <v>0.9787094493469084</v>
      </c>
      <c r="E17" s="113">
        <v>-0.12372394630023109</v>
      </c>
      <c r="F17" s="113">
        <v>4.9911244391675638</v>
      </c>
      <c r="G17" s="113">
        <v>-0.61426928268583936</v>
      </c>
      <c r="H17" s="113">
        <v>-8.3568802242797204</v>
      </c>
      <c r="I17" s="113">
        <v>5.625211991751371</v>
      </c>
      <c r="J17" s="113">
        <v>-1.1650379148139649</v>
      </c>
      <c r="K17" s="113">
        <v>-1.2020749743368242</v>
      </c>
      <c r="L17" s="113">
        <v>1.4333851865986276</v>
      </c>
      <c r="M17" s="113">
        <v>-3.0631418517249216</v>
      </c>
      <c r="N17" s="113">
        <v>-7.4569514312140512</v>
      </c>
      <c r="O17" s="113">
        <v>-3.4093843780981956</v>
      </c>
      <c r="P17" s="113">
        <v>4.0985944180440157</v>
      </c>
      <c r="Q17" s="113">
        <v>4.4310775990992202</v>
      </c>
    </row>
    <row r="18" spans="1:17" x14ac:dyDescent="0.25">
      <c r="A18" s="12" t="s">
        <v>54</v>
      </c>
      <c r="B18" s="119">
        <v>3.225853238711295</v>
      </c>
      <c r="C18" s="119">
        <v>29.475473261852756</v>
      </c>
      <c r="D18" s="119">
        <v>-3.8999225317581505</v>
      </c>
      <c r="E18" s="119">
        <v>2.1238476707726051</v>
      </c>
      <c r="F18" s="119">
        <v>21.972860984745395</v>
      </c>
      <c r="G18" s="119">
        <v>-8.1073657902059182</v>
      </c>
      <c r="H18" s="119">
        <v>-2.3773523462189985</v>
      </c>
      <c r="I18" s="119">
        <v>2.3898179949478617</v>
      </c>
      <c r="J18" s="119">
        <v>13.731963954978326</v>
      </c>
      <c r="K18" s="119">
        <v>-8.3579710521575521</v>
      </c>
      <c r="L18" s="119">
        <v>10.347701359117394</v>
      </c>
      <c r="M18" s="119">
        <v>2.9961603790737286</v>
      </c>
      <c r="N18" s="119">
        <v>3.1154494315571242</v>
      </c>
      <c r="O18" s="119">
        <v>8.9604828141627735</v>
      </c>
      <c r="P18" s="119">
        <v>-5.0791226437696082</v>
      </c>
      <c r="Q18" s="119">
        <v>4.1693195435174912</v>
      </c>
    </row>
    <row r="19" spans="1:17" x14ac:dyDescent="0.25">
      <c r="A19" s="10" t="s">
        <v>55</v>
      </c>
      <c r="B19" s="113">
        <v>6.1580564601124763</v>
      </c>
      <c r="C19" s="113">
        <v>7.4142606223682463</v>
      </c>
      <c r="D19" s="113">
        <v>-12.912508035274357</v>
      </c>
      <c r="E19" s="113">
        <v>2.7040843994099646</v>
      </c>
      <c r="F19" s="113">
        <v>16.973511047678059</v>
      </c>
      <c r="G19" s="113">
        <v>-7.9811780759293782</v>
      </c>
      <c r="H19" s="113">
        <v>16.101878956688978</v>
      </c>
      <c r="I19" s="113">
        <v>18.626529396169047</v>
      </c>
      <c r="J19" s="113">
        <v>10.034796552660751</v>
      </c>
      <c r="K19" s="113">
        <v>2.8046687647077704</v>
      </c>
      <c r="L19" s="113">
        <v>6.040259496839667</v>
      </c>
      <c r="M19" s="113">
        <v>1.1139403963169627</v>
      </c>
      <c r="N19" s="113">
        <v>-1.6206165563697112</v>
      </c>
      <c r="O19" s="113">
        <v>-6.2501017448963125</v>
      </c>
      <c r="P19" s="113">
        <v>-4.7754764771281799</v>
      </c>
      <c r="Q19" s="113">
        <v>-1.7125037708088597</v>
      </c>
    </row>
    <row r="20" spans="1:17" x14ac:dyDescent="0.25">
      <c r="A20" s="83" t="s">
        <v>56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53"/>
      <c r="Q20" s="53"/>
    </row>
    <row r="21" spans="1:17" x14ac:dyDescent="0.25">
      <c r="A21" s="10" t="s">
        <v>57</v>
      </c>
      <c r="B21" s="113">
        <v>3.2048917672157842</v>
      </c>
      <c r="C21" s="113">
        <v>11.172570507528008</v>
      </c>
      <c r="D21" s="113">
        <v>2.172211986014986</v>
      </c>
      <c r="E21" s="113">
        <v>4.3562234339314045</v>
      </c>
      <c r="F21" s="113">
        <v>6.7971497405360282</v>
      </c>
      <c r="G21" s="113">
        <v>5.5964405977055947</v>
      </c>
      <c r="H21" s="113">
        <v>0.56998415990845785</v>
      </c>
      <c r="I21" s="113">
        <v>7.7304620237118797</v>
      </c>
      <c r="J21" s="113">
        <v>3.6916705793299087</v>
      </c>
      <c r="K21" s="113">
        <v>-0.21016198502084649</v>
      </c>
      <c r="L21" s="113">
        <v>4.2169341464549603</v>
      </c>
      <c r="M21" s="113">
        <v>3.8061094973180758</v>
      </c>
      <c r="N21" s="113">
        <v>-6.8922890600135815</v>
      </c>
      <c r="O21" s="113">
        <v>-5.1921083768619525</v>
      </c>
      <c r="P21" s="113">
        <v>10.836219055137605</v>
      </c>
      <c r="Q21" s="113">
        <v>7.4665298631238164</v>
      </c>
    </row>
    <row r="22" spans="1:17" x14ac:dyDescent="0.25">
      <c r="A22" s="12" t="s">
        <v>58</v>
      </c>
      <c r="B22" s="119">
        <v>-1.4797378347152517</v>
      </c>
      <c r="C22" s="119">
        <v>11.223501883029186</v>
      </c>
      <c r="D22" s="119">
        <v>3.9641127153614519</v>
      </c>
      <c r="E22" s="119">
        <v>2.2560313544162796</v>
      </c>
      <c r="F22" s="119">
        <v>1.8035512566883796</v>
      </c>
      <c r="G22" s="119">
        <v>8.3873887176831374</v>
      </c>
      <c r="H22" s="119">
        <v>-3.6264675954179637</v>
      </c>
      <c r="I22" s="119">
        <v>10.247140783207982</v>
      </c>
      <c r="J22" s="119">
        <v>3.3690085356140145</v>
      </c>
      <c r="K22" s="119">
        <v>1.0866785301821125</v>
      </c>
      <c r="L22" s="119">
        <v>3.7787924843705696</v>
      </c>
      <c r="M22" s="119">
        <v>3.2917645741465265</v>
      </c>
      <c r="N22" s="119">
        <v>-5.3215144271428159</v>
      </c>
      <c r="O22" s="119">
        <v>-3.9754105923189087</v>
      </c>
      <c r="P22" s="119">
        <v>2.2753007055926986</v>
      </c>
      <c r="Q22" s="119">
        <v>3.0235730557669038</v>
      </c>
    </row>
    <row r="23" spans="1:17" x14ac:dyDescent="0.25">
      <c r="A23" s="10" t="s">
        <v>59</v>
      </c>
      <c r="B23" s="113">
        <v>5.9074670770330044</v>
      </c>
      <c r="C23" s="113">
        <v>6.4419643859183253</v>
      </c>
      <c r="D23" s="113">
        <v>-0.69654639232851423</v>
      </c>
      <c r="E23" s="113">
        <v>10.222728223056947</v>
      </c>
      <c r="F23" s="113">
        <v>4.9229730352919603</v>
      </c>
      <c r="G23" s="113">
        <v>3.3210259403324329</v>
      </c>
      <c r="H23" s="113">
        <v>0.22524266460672493</v>
      </c>
      <c r="I23" s="113">
        <v>8.3539907105664781</v>
      </c>
      <c r="J23" s="113">
        <v>6.3266361150170241</v>
      </c>
      <c r="K23" s="113">
        <v>2.7386249661294926</v>
      </c>
      <c r="L23" s="113">
        <v>-0.97859024548337459</v>
      </c>
      <c r="M23" s="113">
        <v>2.2231111258294618</v>
      </c>
      <c r="N23" s="113">
        <v>-3.3833207792147704</v>
      </c>
      <c r="O23" s="113">
        <v>-1.1339300182020793</v>
      </c>
      <c r="P23" s="113">
        <v>4.392090486745289</v>
      </c>
      <c r="Q23" s="113">
        <v>7.8352774761074384</v>
      </c>
    </row>
    <row r="24" spans="1:17" x14ac:dyDescent="0.25">
      <c r="A24" s="12" t="s">
        <v>60</v>
      </c>
      <c r="B24" s="119">
        <v>-1.9847165868365266</v>
      </c>
      <c r="C24" s="119">
        <v>5.4384486635705684</v>
      </c>
      <c r="D24" s="119">
        <v>3.5717837310810694</v>
      </c>
      <c r="E24" s="119">
        <v>0.17313130549530342</v>
      </c>
      <c r="F24" s="119">
        <v>5.6038411659550036</v>
      </c>
      <c r="G24" s="119">
        <v>7.5895652927266326</v>
      </c>
      <c r="H24" s="119">
        <v>4.2369300117462529</v>
      </c>
      <c r="I24" s="119">
        <v>-7.8375949439326149</v>
      </c>
      <c r="J24" s="119">
        <v>6.2192801181860915</v>
      </c>
      <c r="K24" s="119">
        <v>17.005202904287245</v>
      </c>
      <c r="L24" s="119">
        <v>-2.2548634771232514</v>
      </c>
      <c r="M24" s="119">
        <v>7.424569687097744</v>
      </c>
      <c r="N24" s="119">
        <v>-0.23764635684726443</v>
      </c>
      <c r="O24" s="119">
        <v>0.35273159102682428</v>
      </c>
      <c r="P24" s="119">
        <v>5.4549932501145548</v>
      </c>
      <c r="Q24" s="119">
        <v>3.211776910633235</v>
      </c>
    </row>
    <row r="25" spans="1:17" x14ac:dyDescent="0.25">
      <c r="A25" s="10" t="s">
        <v>61</v>
      </c>
      <c r="B25" s="113">
        <v>-4.3348982025802201</v>
      </c>
      <c r="C25" s="113">
        <v>5.7571407351908022</v>
      </c>
      <c r="D25" s="113">
        <v>4.2871628787573712</v>
      </c>
      <c r="E25" s="113">
        <v>5.485029473501001</v>
      </c>
      <c r="F25" s="113">
        <v>14.916690375466771</v>
      </c>
      <c r="G25" s="113">
        <v>10.531630205926007</v>
      </c>
      <c r="H25" s="113">
        <v>9.9949371542414696</v>
      </c>
      <c r="I25" s="113">
        <v>6.602955897738056</v>
      </c>
      <c r="J25" s="113">
        <v>12.043979814976751</v>
      </c>
      <c r="K25" s="113">
        <v>5.4107906011247309</v>
      </c>
      <c r="L25" s="113">
        <v>5.831570003331521</v>
      </c>
      <c r="M25" s="113">
        <v>5.2027178200277291</v>
      </c>
      <c r="N25" s="113">
        <v>-5.00131266769273</v>
      </c>
      <c r="O25" s="113">
        <v>-4.4418113641536934</v>
      </c>
      <c r="P25" s="113">
        <v>-0.57275612303473622</v>
      </c>
      <c r="Q25" s="113">
        <v>2.2850064465114173</v>
      </c>
    </row>
    <row r="26" spans="1:17" x14ac:dyDescent="0.25">
      <c r="A26" s="12" t="s">
        <v>62</v>
      </c>
      <c r="B26" s="119">
        <v>5.3137394299004796</v>
      </c>
      <c r="C26" s="119">
        <v>5.0803408116175888</v>
      </c>
      <c r="D26" s="119">
        <v>7.0825260878159639</v>
      </c>
      <c r="E26" s="119">
        <v>3.3875288544026319</v>
      </c>
      <c r="F26" s="119">
        <v>7.344205334755884</v>
      </c>
      <c r="G26" s="119">
        <v>1.4985453791690304</v>
      </c>
      <c r="H26" s="119">
        <v>1.8909323676362675</v>
      </c>
      <c r="I26" s="119">
        <v>5.3679197237072458</v>
      </c>
      <c r="J26" s="119">
        <v>2.7147196912784608</v>
      </c>
      <c r="K26" s="119">
        <v>6.1474929185407063</v>
      </c>
      <c r="L26" s="119">
        <v>6.0246155171380167</v>
      </c>
      <c r="M26" s="119">
        <v>2.8941192222158492</v>
      </c>
      <c r="N26" s="119">
        <v>0.48999995249370443</v>
      </c>
      <c r="O26" s="119">
        <v>1.0390430194314035</v>
      </c>
      <c r="P26" s="119">
        <v>2.8868350536111791</v>
      </c>
      <c r="Q26" s="119">
        <v>4.5436325634513386</v>
      </c>
    </row>
    <row r="27" spans="1:17" x14ac:dyDescent="0.25">
      <c r="A27" s="10" t="s">
        <v>63</v>
      </c>
      <c r="B27" s="113">
        <v>-1.6739989132982487</v>
      </c>
      <c r="C27" s="113">
        <v>5.8910939745190376</v>
      </c>
      <c r="D27" s="113">
        <v>5.7899117016915653</v>
      </c>
      <c r="E27" s="113">
        <v>2.3497665455470127</v>
      </c>
      <c r="F27" s="113">
        <v>6.904739106871105</v>
      </c>
      <c r="G27" s="113">
        <v>4.1055858804839716</v>
      </c>
      <c r="H27" s="113">
        <v>3.1856607405596549</v>
      </c>
      <c r="I27" s="113">
        <v>4.6163524222783821</v>
      </c>
      <c r="J27" s="113">
        <v>3.206250373415827</v>
      </c>
      <c r="K27" s="113">
        <v>4.746245650103063</v>
      </c>
      <c r="L27" s="113">
        <v>4.7667007680362303</v>
      </c>
      <c r="M27" s="113">
        <v>5.0619627495103146</v>
      </c>
      <c r="N27" s="113">
        <v>-2.6287697015683165</v>
      </c>
      <c r="O27" s="113">
        <v>3.2597627453213533</v>
      </c>
      <c r="P27" s="113">
        <v>1.6589806237220017</v>
      </c>
      <c r="Q27" s="113">
        <v>4.419821609563801</v>
      </c>
    </row>
    <row r="28" spans="1:17" x14ac:dyDescent="0.25">
      <c r="A28" s="12" t="s">
        <v>64</v>
      </c>
      <c r="B28" s="119">
        <v>6.2107153476054009</v>
      </c>
      <c r="C28" s="119">
        <v>3.905633339742792</v>
      </c>
      <c r="D28" s="119">
        <v>0.93170257679588531</v>
      </c>
      <c r="E28" s="119">
        <v>5.2773875553203879</v>
      </c>
      <c r="F28" s="119">
        <v>1.4390066200487155</v>
      </c>
      <c r="G28" s="119">
        <v>0.54896693484862169</v>
      </c>
      <c r="H28" s="119">
        <v>2.2032116078089388</v>
      </c>
      <c r="I28" s="119">
        <v>-1.4279992678947053</v>
      </c>
      <c r="J28" s="119">
        <v>3.6422993565982722</v>
      </c>
      <c r="K28" s="119">
        <v>5.9893956002980815</v>
      </c>
      <c r="L28" s="119">
        <v>2.3940470962821934</v>
      </c>
      <c r="M28" s="119">
        <v>2.26207064442751</v>
      </c>
      <c r="N28" s="119">
        <v>-2.1143526456629047</v>
      </c>
      <c r="O28" s="119">
        <v>3.8653779400183765</v>
      </c>
      <c r="P28" s="119">
        <v>0.11467199494536828</v>
      </c>
      <c r="Q28" s="119">
        <v>0.70186347182015218</v>
      </c>
    </row>
    <row r="29" spans="1:17" x14ac:dyDescent="0.25">
      <c r="A29" s="10" t="s">
        <v>65</v>
      </c>
      <c r="B29" s="113">
        <v>-0.71731958623610126</v>
      </c>
      <c r="C29" s="113">
        <v>1.9597713350650139</v>
      </c>
      <c r="D29" s="113">
        <v>3.1303358831669073</v>
      </c>
      <c r="E29" s="113">
        <v>1.8677059288753526</v>
      </c>
      <c r="F29" s="113">
        <v>1.3584816921229788</v>
      </c>
      <c r="G29" s="113">
        <v>-2.301345200229747</v>
      </c>
      <c r="H29" s="113">
        <v>5.4299426688523482</v>
      </c>
      <c r="I29" s="113">
        <v>3.1146107092967981</v>
      </c>
      <c r="J29" s="113">
        <v>3.2716719934532676</v>
      </c>
      <c r="K29" s="113">
        <v>-3.3291244228178698</v>
      </c>
      <c r="L29" s="113">
        <v>1.8444232066085533</v>
      </c>
      <c r="M29" s="113">
        <v>12.079255611359699</v>
      </c>
      <c r="N29" s="113">
        <v>3.653890037351303</v>
      </c>
      <c r="O29" s="113">
        <v>3.9594123811334043</v>
      </c>
      <c r="P29" s="113">
        <v>2.7259320302460281</v>
      </c>
      <c r="Q29" s="113">
        <v>5.6723307110681853</v>
      </c>
    </row>
    <row r="30" spans="1:17" x14ac:dyDescent="0.25">
      <c r="A30" s="12" t="s">
        <v>66</v>
      </c>
      <c r="B30" s="119">
        <v>4.5946423982749138</v>
      </c>
      <c r="C30" s="119">
        <v>5.3810642041218557</v>
      </c>
      <c r="D30" s="119">
        <v>-8.1474746506393956</v>
      </c>
      <c r="E30" s="119">
        <v>0.65330100041860817</v>
      </c>
      <c r="F30" s="119">
        <v>-4.574302084166888</v>
      </c>
      <c r="G30" s="119">
        <v>-0.22208763581816982</v>
      </c>
      <c r="H30" s="119">
        <v>4.2672531166528813</v>
      </c>
      <c r="I30" s="119">
        <v>-4.9411162783165139</v>
      </c>
      <c r="J30" s="119">
        <v>-0.12573019943698682</v>
      </c>
      <c r="K30" s="119">
        <v>-1.1178518873274754</v>
      </c>
      <c r="L30" s="119">
        <v>-1.5920097603726191</v>
      </c>
      <c r="M30" s="119">
        <v>10.190245997592754</v>
      </c>
      <c r="N30" s="119">
        <v>-6.3705150831626867</v>
      </c>
      <c r="O30" s="119">
        <v>1.4177833300301472</v>
      </c>
      <c r="P30" s="119">
        <v>2.6227553139424042</v>
      </c>
      <c r="Q30" s="119">
        <v>7.5383108957738587</v>
      </c>
    </row>
    <row r="31" spans="1:17" ht="16.5" thickBot="1" x14ac:dyDescent="0.3">
      <c r="A31" s="10" t="s">
        <v>67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16">
        <v>5.2894535334711446</v>
      </c>
      <c r="Q31" s="116">
        <v>-2.4739783607912513</v>
      </c>
    </row>
    <row r="32" spans="1:17" x14ac:dyDescent="0.25">
      <c r="A32" s="86" t="s">
        <v>84</v>
      </c>
      <c r="B32" s="8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" x14ac:dyDescent="0.25">
      <c r="A33" s="1" t="s">
        <v>68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tab 1</vt:lpstr>
      <vt:lpstr>tab 2</vt:lpstr>
      <vt:lpstr>tab 3</vt:lpstr>
      <vt:lpstr>tab4</vt:lpstr>
      <vt:lpstr>tab5</vt:lpstr>
      <vt:lpstr>tab6</vt:lpstr>
      <vt:lpstr>tab7</vt:lpstr>
      <vt:lpstr>tab8</vt:lpstr>
      <vt:lpstr>tab10</vt:lpstr>
      <vt:lpstr>tab9</vt:lpstr>
      <vt:lpstr>tab11</vt:lpstr>
      <vt:lpstr>tab12</vt:lpstr>
      <vt:lpstr>tab13</vt:lpstr>
      <vt:lpstr>tab14</vt:lpstr>
      <vt:lpstr>tab15</vt:lpstr>
      <vt:lpstr>tab16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Johnny C. Vargas</dc:creator>
  <cp:keywords/>
  <dc:description/>
  <cp:lastModifiedBy>PauloZoltan</cp:lastModifiedBy>
  <cp:revision/>
  <dcterms:created xsi:type="dcterms:W3CDTF">2019-11-13T21:17:27Z</dcterms:created>
  <dcterms:modified xsi:type="dcterms:W3CDTF">2020-11-13T01:18:02Z</dcterms:modified>
  <cp:category/>
  <cp:contentStatus/>
</cp:coreProperties>
</file>