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DE-USERS\Zoldan\Pib\PIB Tabelas DIVULGADAS  todas\PIB ESTADUAL\2021\"/>
    </mc:Choice>
  </mc:AlternateContent>
  <xr:revisionPtr revIDLastSave="0" documentId="13_ncr:1_{7A04D25F-872F-4E1C-9F39-B991E575BC1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2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23" i="1" l="1"/>
  <c r="I23" i="1"/>
  <c r="J22" i="1"/>
  <c r="I22" i="1"/>
  <c r="J21" i="1"/>
  <c r="I21" i="1"/>
  <c r="J19" i="1"/>
  <c r="I19" i="1"/>
  <c r="J18" i="1"/>
  <c r="I18" i="1"/>
  <c r="I17" i="1" l="1"/>
  <c r="J17" i="1"/>
  <c r="I20" i="1"/>
  <c r="J20" i="1"/>
  <c r="J13" i="1" l="1"/>
</calcChain>
</file>

<file path=xl/sharedStrings.xml><?xml version="1.0" encoding="utf-8"?>
<sst xmlns="http://schemas.openxmlformats.org/spreadsheetml/2006/main" count="21" uniqueCount="21">
  <si>
    <t>CONTAS REGIONAIS: PRODUTO INTERNO BRUTO</t>
  </si>
  <si>
    <t>Componentes do Produto Interno Bruto sob as óticas de produção e da renda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</si>
  <si>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</si>
  <si>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</si>
  <si>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</si>
  <si>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</si>
  <si>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</si>
  <si>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</si>
  <si>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PIB - Ótica da renda</t>
  </si>
  <si>
    <t>Remuneração</t>
  </si>
  <si>
    <t>Salários</t>
  </si>
  <si>
    <t>Contribuição social efetiva e Imputada</t>
  </si>
  <si>
    <t>Impostos sobre a produção</t>
  </si>
  <si>
    <t>Impostos sobre produto, líquidos de subsídios</t>
  </si>
  <si>
    <t>Outros impostos sobre a produção líquidos de subsídios</t>
  </si>
  <si>
    <t>Excedente Operacional Bruto e Rendimento Misto</t>
  </si>
  <si>
    <t>(em milhões de Reais)</t>
  </si>
  <si>
    <t>Tabela 2</t>
  </si>
  <si>
    <t>Estado de Santa Catarina  – 2010-2021</t>
  </si>
  <si>
    <t>SEPLAN/SC – Produto Interno Bruto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</si>
  <si>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Planejamento - SEPLAN/SC.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</si>
</sst>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3" borderId="0" xfId="0" applyFont="1" applyFill="1"/>
    <xf numFmtId="3" fontId="2" fillId="3" borderId="0" xfId="0" applyNumberFormat="1" applyFont="1" applyFill="1"/>
    <xf numFmtId="3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/>
    <xf numFmtId="0" fontId="2" fillId="3" borderId="1" xfId="0" applyFont="1" applyFill="1" applyBorder="1"/>
    <xf numFmtId="0" fontId="3" fillId="3" borderId="1" xfId="0" applyFont="1" applyFill="1" applyBorder="1"/>
    <xf numFmtId="164" fontId="4" fillId="3" borderId="0" xfId="1" applyNumberFormat="1" applyFont="1" applyFill="1" applyBorder="1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164" fontId="4" fillId="4" borderId="0" xfId="1" applyNumberFormat="1" applyFont="1" applyFill="1" applyBorder="1"/>
    <xf numFmtId="0" fontId="2" fillId="4" borderId="0" xfId="0" applyFont="1" applyFill="1" applyAlignment="1">
      <alignment horizontal="left" vertical="center" indent="1"/>
    </xf>
    <xf numFmtId="164" fontId="4" fillId="3" borderId="0" xfId="1" applyNumberFormat="1" applyFont="1" applyFill="1"/>
    <xf numFmtId="0" fontId="2" fillId="3" borderId="0" xfId="0" applyFont="1" applyFill="1" applyAlignment="1">
      <alignment horizontal="left" vertical="center"/>
    </xf>
    <xf numFmtId="164" fontId="5" fillId="3" borderId="0" xfId="1" applyNumberFormat="1" applyFont="1" applyFill="1" applyBorder="1"/>
    <xf numFmtId="0" fontId="3" fillId="3" borderId="0" xfId="0" applyFont="1" applyFill="1" applyAlignment="1">
      <alignment vertical="center"/>
    </xf>
    <xf numFmtId="165" fontId="2" fillId="4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7" fillId="5" borderId="2" xfId="0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2" fillId="4" borderId="0" xfId="0" applyFont="1" applyFill="1"/>
    <xf numFmtId="2" fontId="2" fillId="3" borderId="0" xfId="0" applyNumberFormat="1" applyFont="1" applyFill="1"/>
    <xf numFmtId="0" fontId="7" fillId="5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/>
    </xf>
    <xf numFmtId="2" fontId="2" fillId="3" borderId="0" xfId="0" applyNumberFormat="1" applyFont="1" applyFill="1" applyAlignment="1">
      <alignment horizontal="right"/>
    </xf>
  </cellXfs>
  <cellStyles count="4">
    <cellStyle name="60% - Ênfase1" xfId="2" builtinId="32"/>
    <cellStyle name="Normal" xfId="0" builtinId="0"/>
    <cellStyle name="Vírgula" xfId="1" builtinId="3"/>
    <cellStyle name="Vírgul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s%20Regionais\Base_2010\CONTA%20DA%20RENDA\Renda%202017%20-%20trabal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s%20Regionais\Base_2010\CONTA%20DA%20RENDA\Renda%202018%20-%20traba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10010"/>
      <sheetName val="010020"/>
      <sheetName val="010030"/>
      <sheetName val="010040"/>
      <sheetName val="010050"/>
      <sheetName val="010060"/>
      <sheetName val="010070"/>
      <sheetName val="010080"/>
      <sheetName val="010090"/>
      <sheetName val="013010"/>
      <sheetName val="013020"/>
      <sheetName val="013030"/>
      <sheetName val="020010"/>
      <sheetName val="020020"/>
      <sheetName val="059"/>
      <sheetName val="059020"/>
      <sheetName val="109"/>
      <sheetName val="109100"/>
      <sheetName val="359"/>
      <sheetName val="359040"/>
      <sheetName val="419"/>
      <sheetName val="459"/>
      <sheetName val="499"/>
      <sheetName val="559"/>
      <sheetName val="589"/>
      <sheetName val="649"/>
      <sheetName val="680"/>
      <sheetName val="699"/>
      <sheetName val="849"/>
      <sheetName val="859"/>
      <sheetName val="909"/>
      <sheetName val="909020"/>
      <sheetName val="970"/>
      <sheetName val="Impostos"/>
    </sheetNames>
    <sheetDataSet>
      <sheetData sheetId="0" refreshError="1">
        <row r="10">
          <cell r="E10">
            <v>39281.048106187824</v>
          </cell>
        </row>
        <row r="31">
          <cell r="G31">
            <v>97032.596250024144</v>
          </cell>
          <cell r="J31">
            <v>22591.824302281253</v>
          </cell>
          <cell r="P31">
            <v>3005.2676973371363</v>
          </cell>
          <cell r="Q31">
            <v>2929.5402152552824</v>
          </cell>
          <cell r="V31">
            <v>108388.5570272199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0">
          <cell r="B10">
            <v>4235.0993838333216</v>
          </cell>
        </row>
        <row r="31">
          <cell r="B31">
            <v>43322.451090843206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10010"/>
      <sheetName val="010020"/>
      <sheetName val="010030"/>
      <sheetName val="010040"/>
      <sheetName val="010050"/>
      <sheetName val="010060"/>
      <sheetName val="010070"/>
      <sheetName val="010080"/>
      <sheetName val="010090"/>
      <sheetName val="013010"/>
      <sheetName val="013020"/>
      <sheetName val="013030"/>
      <sheetName val="020010"/>
      <sheetName val="020020"/>
      <sheetName val="059"/>
      <sheetName val="059020"/>
      <sheetName val="109"/>
      <sheetName val="109100"/>
      <sheetName val="359"/>
      <sheetName val="359040"/>
      <sheetName val="419"/>
      <sheetName val="459"/>
      <sheetName val="499"/>
      <sheetName val="559"/>
      <sheetName val="589"/>
      <sheetName val="649"/>
      <sheetName val="680"/>
      <sheetName val="699"/>
      <sheetName val="849"/>
      <sheetName val="859"/>
      <sheetName val="909"/>
      <sheetName val="909020"/>
      <sheetName val="970"/>
      <sheetName val="Impostos"/>
    </sheetNames>
    <sheetDataSet>
      <sheetData sheetId="0" refreshError="1">
        <row r="10">
          <cell r="B10" t="str">
            <v>RO</v>
          </cell>
        </row>
        <row r="31">
          <cell r="G31">
            <v>103073.40989146812</v>
          </cell>
          <cell r="J31">
            <v>23861.793420715505</v>
          </cell>
          <cell r="P31">
            <v>3285.8950277670306</v>
          </cell>
          <cell r="Q31">
            <v>3605.9064991150553</v>
          </cell>
          <cell r="V31">
            <v>114081.02940020279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0">
          <cell r="B10">
            <v>4654.1890134266005</v>
          </cell>
        </row>
        <row r="31">
          <cell r="B31">
            <v>50319.055804133124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0"/>
  <sheetViews>
    <sheetView tabSelected="1" workbookViewId="0"/>
  </sheetViews>
  <sheetFormatPr defaultColWidth="9.1796875" defaultRowHeight="15.5" x14ac:dyDescent="0.35"/>
  <cols>
    <col min="1" max="1" width="57.26953125" style="1" customWidth="1"/>
    <col min="2" max="8" width="12.7265625" style="1" customWidth="1"/>
    <col min="9" max="9" width="12.7265625" style="1" bestFit="1" customWidth="1"/>
    <col min="10" max="10" width="12.1796875" style="1" customWidth="1"/>
    <col min="11" max="11" width="15.26953125" style="1" customWidth="1"/>
    <col min="12" max="12" width="12.81640625" style="1" customWidth="1"/>
    <col min="13" max="13" width="12.7265625" style="1" customWidth="1"/>
    <col min="14" max="16384" width="9.1796875" style="1"/>
  </cols>
  <sheetData>
    <row r="1" spans="1:17" x14ac:dyDescent="0.35">
      <c r="B1" s="26"/>
      <c r="C1" s="26"/>
      <c r="D1" s="26"/>
      <c r="E1" s="26"/>
      <c r="G1" s="25"/>
    </row>
    <row r="2" spans="1:17" x14ac:dyDescent="0.35">
      <c r="F2" s="25"/>
    </row>
    <row r="3" spans="1:17" x14ac:dyDescent="0.35">
      <c r="A3" s="23" t="s">
        <v>0</v>
      </c>
      <c r="G3" s="22"/>
      <c r="M3" s="22" t="s">
        <v>19</v>
      </c>
    </row>
    <row r="4" spans="1:17" x14ac:dyDescent="0.35">
      <c r="A4" s="23"/>
    </row>
    <row r="5" spans="1:17" x14ac:dyDescent="0.35">
      <c r="A5" s="24" t="s">
        <v>17</v>
      </c>
    </row>
    <row r="6" spans="1:17" x14ac:dyDescent="0.35">
      <c r="A6" s="23" t="s">
        <v>1</v>
      </c>
    </row>
    <row r="7" spans="1:17" x14ac:dyDescent="0.35">
      <c r="A7" s="23" t="s">
        <v>18</v>
      </c>
    </row>
    <row r="8" spans="1:17" s="21" customFormat="1" ht="16" thickBot="1" x14ac:dyDescent="0.4">
      <c r="A8" s="1"/>
      <c r="B8" s="28"/>
      <c r="C8" s="28"/>
      <c r="D8" s="28"/>
      <c r="E8" s="28"/>
      <c r="F8" s="28"/>
      <c r="G8" s="28"/>
      <c r="H8" s="28"/>
      <c r="I8" s="28"/>
      <c r="J8" s="28"/>
      <c r="M8" s="31" t="s">
        <v>16</v>
      </c>
    </row>
    <row r="9" spans="1:17" s="17" customFormat="1" ht="16" thickBot="1" x14ac:dyDescent="0.4">
      <c r="A9" s="20" t="s">
        <v>2</v>
      </c>
      <c r="B9" s="19">
        <v>2010</v>
      </c>
      <c r="C9" s="19">
        <v>2011</v>
      </c>
      <c r="D9" s="19">
        <v>2012</v>
      </c>
      <c r="E9" s="19">
        <v>2013</v>
      </c>
      <c r="F9" s="19">
        <v>2014</v>
      </c>
      <c r="G9" s="19">
        <v>2015</v>
      </c>
      <c r="H9" s="18">
        <v>2016</v>
      </c>
      <c r="I9" s="29">
        <v>2017</v>
      </c>
      <c r="J9" s="30">
        <v>2018</v>
      </c>
      <c r="K9" s="30">
        <v>2019</v>
      </c>
      <c r="L9" s="30">
        <v>2020</v>
      </c>
      <c r="M9" s="30">
        <v>2021</v>
      </c>
    </row>
    <row r="10" spans="1:17" x14ac:dyDescent="0.35">
      <c r="A10" s="15" t="s">
        <v>3</v>
      </c>
      <c r="B10" s="14">
        <v>153726.00738580531</v>
      </c>
      <c r="C10" s="14">
        <v>174068.32173575234</v>
      </c>
      <c r="D10" s="14">
        <v>191794.65214212588</v>
      </c>
      <c r="E10" s="14">
        <v>214512.24156971372</v>
      </c>
      <c r="F10" s="14">
        <v>242553.37086116156</v>
      </c>
      <c r="G10" s="14">
        <v>249079.642278969</v>
      </c>
      <c r="H10" s="14">
        <v>256754.66852956699</v>
      </c>
      <c r="I10" s="14">
        <v>277270</v>
      </c>
      <c r="J10" s="14">
        <v>298227.09004340164</v>
      </c>
      <c r="K10" s="14">
        <v>323263.85740476835</v>
      </c>
      <c r="L10" s="14">
        <v>349275.01553112915</v>
      </c>
      <c r="M10" s="14">
        <v>428570.88874870393</v>
      </c>
    </row>
    <row r="11" spans="1:17" x14ac:dyDescent="0.35">
      <c r="A11" s="8" t="s">
        <v>4</v>
      </c>
      <c r="B11" s="10">
        <v>130469.640606947</v>
      </c>
      <c r="C11" s="10">
        <v>146944.76573285105</v>
      </c>
      <c r="D11" s="10">
        <v>162052.2872483003</v>
      </c>
      <c r="E11" s="10">
        <v>180971.62408057167</v>
      </c>
      <c r="F11" s="10">
        <v>204832.30134384241</v>
      </c>
      <c r="G11" s="10">
        <v>209670.42140608191</v>
      </c>
      <c r="H11" s="10">
        <v>217913.09401731566</v>
      </c>
      <c r="I11" s="10">
        <v>233947.78549211772</v>
      </c>
      <c r="J11" s="10">
        <v>247908.03423926851</v>
      </c>
      <c r="K11" s="10">
        <v>267891.28689362906</v>
      </c>
      <c r="L11" s="10">
        <v>289284.90454377956</v>
      </c>
      <c r="M11" s="10">
        <v>347534.87938561727</v>
      </c>
    </row>
    <row r="12" spans="1:17" x14ac:dyDescent="0.35">
      <c r="A12" s="9" t="s">
        <v>5</v>
      </c>
      <c r="B12" s="7">
        <v>258803.20533893554</v>
      </c>
      <c r="C12" s="7">
        <v>289512.47397088725</v>
      </c>
      <c r="D12" s="7">
        <v>323645.01973256393</v>
      </c>
      <c r="E12" s="7">
        <v>357754.02590708761</v>
      </c>
      <c r="F12" s="7">
        <v>405808.68654638738</v>
      </c>
      <c r="G12" s="7">
        <v>419277.90402294428</v>
      </c>
      <c r="H12" s="7">
        <v>434176.15172358998</v>
      </c>
      <c r="I12" s="7">
        <v>466751.52776644466</v>
      </c>
      <c r="J12" s="7">
        <v>509338.74678529182</v>
      </c>
      <c r="K12" s="7">
        <v>559250.05746347399</v>
      </c>
      <c r="L12" s="7">
        <v>611457.81790775887</v>
      </c>
      <c r="M12" s="7">
        <v>800467.61174371932</v>
      </c>
      <c r="N12" s="4"/>
      <c r="O12" s="4"/>
      <c r="P12" s="4"/>
    </row>
    <row r="13" spans="1:17" x14ac:dyDescent="0.35">
      <c r="A13" s="11" t="s">
        <v>6</v>
      </c>
      <c r="B13" s="10">
        <v>128333.56473198876</v>
      </c>
      <c r="C13" s="10">
        <v>142567.70823803623</v>
      </c>
      <c r="D13" s="10">
        <v>161592.7324842636</v>
      </c>
      <c r="E13" s="10">
        <v>176782.40182651594</v>
      </c>
      <c r="F13" s="10">
        <v>200976.38520254497</v>
      </c>
      <c r="G13" s="10">
        <v>209607.48261686237</v>
      </c>
      <c r="H13" s="10">
        <v>216263.05770627433</v>
      </c>
      <c r="I13" s="10">
        <v>232803.89655765236</v>
      </c>
      <c r="J13" s="10">
        <f>J12-J11</f>
        <v>261430.71254602331</v>
      </c>
      <c r="K13" s="10">
        <v>291358.77056984376</v>
      </c>
      <c r="L13" s="10">
        <v>322172.91336397931</v>
      </c>
      <c r="M13" s="10">
        <v>452932.73235810216</v>
      </c>
    </row>
    <row r="14" spans="1:17" x14ac:dyDescent="0.35">
      <c r="A14" s="13" t="s">
        <v>7</v>
      </c>
      <c r="B14" s="7">
        <v>23256.366778858381</v>
      </c>
      <c r="C14" s="7">
        <v>27123.556002906153</v>
      </c>
      <c r="D14" s="7">
        <v>29742.364893821319</v>
      </c>
      <c r="E14" s="7">
        <v>33540.617489142423</v>
      </c>
      <c r="F14" s="7">
        <v>37721.069517315191</v>
      </c>
      <c r="G14" s="7">
        <v>39409.220872885846</v>
      </c>
      <c r="H14" s="7">
        <v>38841.574512247062</v>
      </c>
      <c r="I14" s="7">
        <v>43322.442695593149</v>
      </c>
      <c r="J14" s="7">
        <v>50319.055804133124</v>
      </c>
      <c r="K14" s="4">
        <f>K10-K11</f>
        <v>55372.570511139289</v>
      </c>
      <c r="L14" s="4">
        <v>59990.110987349588</v>
      </c>
      <c r="M14" s="4">
        <v>81036.009363086661</v>
      </c>
      <c r="N14" s="4"/>
      <c r="O14" s="4"/>
      <c r="P14" s="4"/>
      <c r="Q14" s="4"/>
    </row>
    <row r="15" spans="1:17" x14ac:dyDescent="0.35">
      <c r="A15" s="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7" x14ac:dyDescent="0.35">
      <c r="A16" s="15" t="s">
        <v>8</v>
      </c>
      <c r="B16" s="14">
        <v>153726.00738580534</v>
      </c>
      <c r="C16" s="14">
        <v>174068.32173575225</v>
      </c>
      <c r="D16" s="14">
        <v>191794.65214212591</v>
      </c>
      <c r="E16" s="14">
        <v>214512.24156971386</v>
      </c>
      <c r="F16" s="14">
        <v>242553.37086116133</v>
      </c>
      <c r="G16" s="14">
        <v>249079.64227896917</v>
      </c>
      <c r="H16" s="14">
        <v>256754.66852956743</v>
      </c>
      <c r="I16" s="14">
        <v>277270</v>
      </c>
      <c r="J16" s="14">
        <v>298227.09004340164</v>
      </c>
      <c r="K16" s="14">
        <v>323263.85740476835</v>
      </c>
      <c r="L16" s="14">
        <v>349275.01553112915</v>
      </c>
      <c r="M16" s="14">
        <v>428570.88874870393</v>
      </c>
    </row>
    <row r="17" spans="1:77" x14ac:dyDescent="0.35">
      <c r="A17" s="8" t="s">
        <v>9</v>
      </c>
      <c r="B17" s="10">
        <v>62836.952609438435</v>
      </c>
      <c r="C17" s="10">
        <v>69686.347403865351</v>
      </c>
      <c r="D17" s="10">
        <v>78962.255825008207</v>
      </c>
      <c r="E17" s="10">
        <v>90744.120753428622</v>
      </c>
      <c r="F17" s="10">
        <v>100721.95069192063</v>
      </c>
      <c r="G17" s="10">
        <v>107911.1624111002</v>
      </c>
      <c r="H17" s="10">
        <v>114757.84524696812</v>
      </c>
      <c r="I17" s="10">
        <f t="shared" ref="I17:J17" si="0">+I18+I19</f>
        <v>122629.68824964252</v>
      </c>
      <c r="J17" s="10">
        <f t="shared" si="0"/>
        <v>130221.09833995067</v>
      </c>
      <c r="K17" s="10">
        <v>140963.27914363414</v>
      </c>
      <c r="L17" s="10">
        <v>140992.17966947952</v>
      </c>
      <c r="M17" s="10">
        <v>165764.61011408441</v>
      </c>
      <c r="N17" s="4"/>
      <c r="O17" s="4"/>
    </row>
    <row r="18" spans="1:77" x14ac:dyDescent="0.35">
      <c r="A18" s="9" t="s">
        <v>10</v>
      </c>
      <c r="B18" s="7">
        <v>49385.422416148052</v>
      </c>
      <c r="C18" s="7">
        <v>54641.991102624233</v>
      </c>
      <c r="D18" s="7">
        <v>62080.078096813762</v>
      </c>
      <c r="E18" s="7">
        <v>71692.582984454217</v>
      </c>
      <c r="F18" s="7">
        <v>80010.538830252117</v>
      </c>
      <c r="G18" s="7">
        <v>85883.727716581547</v>
      </c>
      <c r="H18" s="7">
        <v>91184.630684786622</v>
      </c>
      <c r="I18" s="7">
        <f>[1]Total!$G$31</f>
        <v>97032.596250024144</v>
      </c>
      <c r="J18" s="7">
        <f>[2]Total!$G$31</f>
        <v>103073.40989146812</v>
      </c>
      <c r="K18" s="7">
        <v>111165.20990571304</v>
      </c>
      <c r="L18" s="7">
        <v>111962.99488012408</v>
      </c>
      <c r="M18" s="7">
        <v>131146.42046331856</v>
      </c>
    </row>
    <row r="19" spans="1:77" x14ac:dyDescent="0.35">
      <c r="A19" s="11" t="s">
        <v>11</v>
      </c>
      <c r="B19" s="10">
        <v>13451.530193290382</v>
      </c>
      <c r="C19" s="10">
        <v>15044.356301241114</v>
      </c>
      <c r="D19" s="10">
        <v>16882.177728194441</v>
      </c>
      <c r="E19" s="10">
        <v>19051.537768974409</v>
      </c>
      <c r="F19" s="10">
        <v>20711.411861668515</v>
      </c>
      <c r="G19" s="10">
        <v>22027.434694518655</v>
      </c>
      <c r="H19" s="10">
        <v>23573.2145621815</v>
      </c>
      <c r="I19" s="10">
        <f>[1]Total!$J$31+[1]Total!$P$31</f>
        <v>25597.091999618387</v>
      </c>
      <c r="J19" s="10">
        <f>[2]Total!$J$31+[2]Total!$P$31</f>
        <v>27147.688448482535</v>
      </c>
      <c r="K19" s="10">
        <v>29798.069237921103</v>
      </c>
      <c r="L19" s="10">
        <v>29029.184789355437</v>
      </c>
      <c r="M19" s="10">
        <v>34618.189650765853</v>
      </c>
    </row>
    <row r="20" spans="1:77" x14ac:dyDescent="0.35">
      <c r="A20" s="13" t="s">
        <v>12</v>
      </c>
      <c r="B20" s="7">
        <v>24927.61917955201</v>
      </c>
      <c r="C20" s="12">
        <v>28651.986983941482</v>
      </c>
      <c r="D20" s="12">
        <v>31454.824792980187</v>
      </c>
      <c r="E20" s="12">
        <v>35382.222754982678</v>
      </c>
      <c r="F20" s="12">
        <v>39949.013282607571</v>
      </c>
      <c r="G20" s="12">
        <v>41764.41471233176</v>
      </c>
      <c r="H20" s="12">
        <v>41240.928205718425</v>
      </c>
      <c r="I20" s="12">
        <f t="shared" ref="I20:J20" si="1">+I21+I22</f>
        <v>46251.991306098491</v>
      </c>
      <c r="J20" s="12">
        <f t="shared" si="1"/>
        <v>53924.962303248176</v>
      </c>
      <c r="K20" s="12">
        <v>59538.425597832247</v>
      </c>
      <c r="L20" s="12">
        <v>64161.185322926292</v>
      </c>
      <c r="M20" s="12">
        <v>86329.77023862279</v>
      </c>
    </row>
    <row r="21" spans="1:77" x14ac:dyDescent="0.35">
      <c r="A21" s="11" t="s">
        <v>13</v>
      </c>
      <c r="B21" s="10">
        <v>23256.366778858381</v>
      </c>
      <c r="C21" s="10">
        <v>27123.556002906153</v>
      </c>
      <c r="D21" s="10">
        <v>29742.364893821319</v>
      </c>
      <c r="E21" s="10">
        <v>33540.617489142423</v>
      </c>
      <c r="F21" s="10">
        <v>37721.069517315191</v>
      </c>
      <c r="G21" s="10">
        <v>39409.220872885846</v>
      </c>
      <c r="H21" s="10">
        <v>38841.574512247062</v>
      </c>
      <c r="I21" s="10">
        <f>[1]Impostos!$B$31</f>
        <v>43322.451090843206</v>
      </c>
      <c r="J21" s="10">
        <f>[2]Impostos!$B$31</f>
        <v>50319.055804133124</v>
      </c>
      <c r="K21" s="10">
        <v>55372.570511139318</v>
      </c>
      <c r="L21" s="10">
        <v>59990.110987349457</v>
      </c>
      <c r="M21" s="10">
        <v>81036.009363086661</v>
      </c>
    </row>
    <row r="22" spans="1:77" x14ac:dyDescent="0.35">
      <c r="A22" s="9" t="s">
        <v>14</v>
      </c>
      <c r="B22" s="7">
        <v>1671.2524006936285</v>
      </c>
      <c r="C22" s="7">
        <v>1528.4309810353291</v>
      </c>
      <c r="D22" s="7">
        <v>1712.4598991588678</v>
      </c>
      <c r="E22" s="7">
        <v>1841.6052658402564</v>
      </c>
      <c r="F22" s="7">
        <v>2227.9437652923771</v>
      </c>
      <c r="G22" s="7">
        <v>2355.1938394459139</v>
      </c>
      <c r="H22" s="7">
        <v>2399.3536934713638</v>
      </c>
      <c r="I22" s="7">
        <f>[1]Total!$Q$31</f>
        <v>2929.5402152552824</v>
      </c>
      <c r="J22" s="7">
        <f>[2]Total!$Q$31</f>
        <v>3605.9064991150553</v>
      </c>
      <c r="K22" s="7">
        <v>4165.855086692929</v>
      </c>
      <c r="L22" s="7">
        <v>4171.0743355768345</v>
      </c>
      <c r="M22" s="7">
        <v>5293.7608755361216</v>
      </c>
    </row>
    <row r="23" spans="1:77" s="27" customFormat="1" ht="16" thickBot="1" x14ac:dyDescent="0.4">
      <c r="A23" s="8" t="s">
        <v>15</v>
      </c>
      <c r="B23" s="10">
        <v>65961.435596814888</v>
      </c>
      <c r="C23" s="10">
        <v>75729.987347945425</v>
      </c>
      <c r="D23" s="10">
        <v>81377.571524137515</v>
      </c>
      <c r="E23" s="10">
        <v>88385.898061302563</v>
      </c>
      <c r="F23" s="10">
        <v>101882.40688663311</v>
      </c>
      <c r="G23" s="10">
        <v>99404.065155537217</v>
      </c>
      <c r="H23" s="10">
        <v>100755.89507688087</v>
      </c>
      <c r="I23" s="10">
        <f>[1]Total!$V$31</f>
        <v>108388.5570272199</v>
      </c>
      <c r="J23" s="10">
        <f>[2]Total!$V$31</f>
        <v>114081.02940020279</v>
      </c>
      <c r="K23" s="10">
        <v>122762.152663302</v>
      </c>
      <c r="L23" s="10">
        <v>144121.65053872322</v>
      </c>
      <c r="M23" s="10">
        <v>176476.50839599673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35">
      <c r="A24" s="6" t="s">
        <v>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77" x14ac:dyDescent="0.35">
      <c r="A25" s="3"/>
      <c r="M25" s="3"/>
    </row>
    <row r="28" spans="1:77" x14ac:dyDescent="0.35">
      <c r="A28" s="3"/>
      <c r="N28" s="2"/>
    </row>
    <row r="30" spans="1:77" x14ac:dyDescent="0.35">
      <c r="C30" s="3"/>
      <c r="D30" s="3"/>
      <c r="E30" s="3"/>
      <c r="F30" s="3"/>
      <c r="G30" s="3"/>
      <c r="H30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Cesar Zoldan</cp:lastModifiedBy>
  <cp:revision/>
  <dcterms:created xsi:type="dcterms:W3CDTF">2019-11-13T21:17:27Z</dcterms:created>
  <dcterms:modified xsi:type="dcterms:W3CDTF">2023-11-16T17:43:59Z</dcterms:modified>
</cp:coreProperties>
</file>